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tarosta\Desktop\starosta\Obec\Zastupitelstvo\2022\Zápis\10. 2022.09.19. - zápis\"/>
    </mc:Choice>
  </mc:AlternateContent>
  <bookViews>
    <workbookView xWindow="0" yWindow="0" windowWidth="19200" windowHeight="11595" activeTab="8"/>
  </bookViews>
  <sheets>
    <sheet name="Hospodaření 2020-2021" sheetId="13" r:id="rId1"/>
    <sheet name="Návrh rozpočtu 2022" sheetId="24" r:id="rId2"/>
    <sheet name="Schválený rozpočet 2022" sheetId="26" r:id="rId3"/>
    <sheet name="RO č. 1" sheetId="27" r:id="rId4"/>
    <sheet name="RO č. 2" sheetId="28" r:id="rId5"/>
    <sheet name="RO č. 3" sheetId="29" r:id="rId6"/>
    <sheet name="RO č. 4" sheetId="32" r:id="rId7"/>
    <sheet name="RO č. 5" sheetId="33" r:id="rId8"/>
    <sheet name="RO č. 6" sheetId="31" r:id="rId9"/>
  </sheets>
  <calcPr calcId="152511"/>
</workbook>
</file>

<file path=xl/calcChain.xml><?xml version="1.0" encoding="utf-8"?>
<calcChain xmlns="http://schemas.openxmlformats.org/spreadsheetml/2006/main">
  <c r="O183" i="33" l="1"/>
  <c r="N183" i="33"/>
  <c r="O181" i="33"/>
  <c r="N181" i="33"/>
  <c r="O179" i="33"/>
  <c r="N179" i="33"/>
  <c r="O177" i="33"/>
  <c r="N177" i="33"/>
  <c r="O175" i="33"/>
  <c r="N175" i="33"/>
  <c r="O149" i="33"/>
  <c r="N149" i="33"/>
  <c r="O146" i="33"/>
  <c r="N146" i="33"/>
  <c r="O143" i="33"/>
  <c r="N143" i="33"/>
  <c r="O141" i="33"/>
  <c r="N141" i="33"/>
  <c r="O133" i="33"/>
  <c r="N133" i="33"/>
  <c r="O131" i="33"/>
  <c r="N131" i="33"/>
  <c r="O126" i="33"/>
  <c r="N126" i="33"/>
  <c r="O124" i="33"/>
  <c r="N124" i="33"/>
  <c r="O122" i="33"/>
  <c r="N122" i="33"/>
  <c r="O120" i="33"/>
  <c r="N120" i="33"/>
  <c r="O118" i="33"/>
  <c r="N118" i="33"/>
  <c r="O116" i="33"/>
  <c r="N116" i="33"/>
  <c r="O111" i="33"/>
  <c r="N111" i="33"/>
  <c r="O106" i="33"/>
  <c r="N106" i="33"/>
  <c r="O103" i="33"/>
  <c r="N103" i="33"/>
  <c r="O95" i="33"/>
  <c r="N95" i="33"/>
  <c r="O91" i="33"/>
  <c r="N91" i="33"/>
  <c r="O89" i="33"/>
  <c r="N89" i="33"/>
  <c r="O85" i="33"/>
  <c r="N85" i="33"/>
  <c r="O82" i="33"/>
  <c r="N82" i="33"/>
  <c r="O77" i="33"/>
  <c r="N77" i="33"/>
  <c r="O70" i="33"/>
  <c r="N70" i="33"/>
  <c r="O65" i="33"/>
  <c r="N65" i="33"/>
  <c r="O60" i="33"/>
  <c r="N60" i="33"/>
  <c r="O58" i="33"/>
  <c r="N58" i="33"/>
  <c r="O54" i="33"/>
  <c r="N54" i="33"/>
  <c r="O51" i="33"/>
  <c r="N51" i="33"/>
  <c r="O47" i="33"/>
  <c r="N47" i="33"/>
  <c r="O42" i="33"/>
  <c r="N42" i="33"/>
  <c r="O39" i="33"/>
  <c r="O184" i="33" s="1"/>
  <c r="O186" i="33" s="1"/>
  <c r="N39" i="33"/>
  <c r="N184" i="33" s="1"/>
  <c r="O36" i="33"/>
  <c r="N36" i="33"/>
  <c r="N34" i="33"/>
  <c r="N18" i="33"/>
  <c r="N16" i="33"/>
  <c r="M183" i="33"/>
  <c r="L183" i="33"/>
  <c r="K183" i="33"/>
  <c r="J183" i="33"/>
  <c r="I183" i="33"/>
  <c r="H183" i="33"/>
  <c r="G183" i="33"/>
  <c r="F183" i="33"/>
  <c r="E183" i="33"/>
  <c r="D183" i="33"/>
  <c r="M181" i="33"/>
  <c r="L181" i="33"/>
  <c r="K181" i="33"/>
  <c r="J181" i="33"/>
  <c r="I181" i="33"/>
  <c r="H181" i="33"/>
  <c r="G181" i="33"/>
  <c r="F181" i="33"/>
  <c r="E181" i="33"/>
  <c r="D181" i="33"/>
  <c r="M179" i="33"/>
  <c r="L179" i="33"/>
  <c r="K179" i="33"/>
  <c r="J179" i="33"/>
  <c r="I179" i="33"/>
  <c r="H179" i="33"/>
  <c r="G179" i="33"/>
  <c r="F179" i="33"/>
  <c r="E179" i="33"/>
  <c r="D179" i="33"/>
  <c r="M177" i="33"/>
  <c r="L177" i="33"/>
  <c r="K177" i="33"/>
  <c r="J177" i="33"/>
  <c r="I177" i="33"/>
  <c r="H177" i="33"/>
  <c r="G177" i="33"/>
  <c r="F177" i="33"/>
  <c r="E177" i="33"/>
  <c r="D177" i="33"/>
  <c r="M175" i="33"/>
  <c r="L175" i="33"/>
  <c r="K175" i="33"/>
  <c r="J175" i="33"/>
  <c r="I175" i="33"/>
  <c r="H175" i="33"/>
  <c r="G175" i="33"/>
  <c r="F175" i="33"/>
  <c r="E175" i="33"/>
  <c r="D175" i="33"/>
  <c r="M149" i="33"/>
  <c r="L149" i="33"/>
  <c r="K149" i="33"/>
  <c r="J149" i="33"/>
  <c r="I149" i="33"/>
  <c r="H149" i="33"/>
  <c r="G149" i="33"/>
  <c r="F149" i="33"/>
  <c r="E149" i="33"/>
  <c r="D149" i="33"/>
  <c r="M146" i="33"/>
  <c r="L146" i="33"/>
  <c r="K146" i="33"/>
  <c r="J146" i="33"/>
  <c r="I146" i="33"/>
  <c r="H146" i="33"/>
  <c r="G146" i="33"/>
  <c r="F146" i="33"/>
  <c r="E146" i="33"/>
  <c r="D146" i="33"/>
  <c r="M143" i="33"/>
  <c r="L143" i="33"/>
  <c r="K143" i="33"/>
  <c r="J143" i="33"/>
  <c r="I143" i="33"/>
  <c r="H143" i="33"/>
  <c r="G143" i="33"/>
  <c r="F143" i="33"/>
  <c r="E143" i="33"/>
  <c r="D143" i="33"/>
  <c r="M141" i="33"/>
  <c r="L141" i="33"/>
  <c r="K141" i="33"/>
  <c r="J141" i="33"/>
  <c r="I141" i="33"/>
  <c r="H141" i="33"/>
  <c r="G141" i="33"/>
  <c r="F141" i="33"/>
  <c r="E141" i="33"/>
  <c r="D141" i="33"/>
  <c r="M133" i="33"/>
  <c r="L133" i="33"/>
  <c r="K133" i="33"/>
  <c r="J133" i="33"/>
  <c r="I133" i="33"/>
  <c r="H133" i="33"/>
  <c r="G133" i="33"/>
  <c r="F133" i="33"/>
  <c r="E133" i="33"/>
  <c r="D133" i="33"/>
  <c r="M131" i="33"/>
  <c r="L131" i="33"/>
  <c r="K131" i="33"/>
  <c r="J131" i="33"/>
  <c r="I131" i="33"/>
  <c r="H131" i="33"/>
  <c r="G131" i="33"/>
  <c r="F131" i="33"/>
  <c r="E131" i="33"/>
  <c r="D131" i="33"/>
  <c r="M126" i="33"/>
  <c r="L126" i="33"/>
  <c r="K126" i="33"/>
  <c r="J126" i="33"/>
  <c r="I126" i="33"/>
  <c r="H126" i="33"/>
  <c r="G126" i="33"/>
  <c r="F126" i="33"/>
  <c r="E126" i="33"/>
  <c r="D126" i="33"/>
  <c r="M124" i="33"/>
  <c r="L124" i="33"/>
  <c r="K124" i="33"/>
  <c r="J124" i="33"/>
  <c r="I124" i="33"/>
  <c r="H124" i="33"/>
  <c r="G124" i="33"/>
  <c r="F124" i="33"/>
  <c r="E124" i="33"/>
  <c r="D124" i="33"/>
  <c r="M122" i="33"/>
  <c r="L122" i="33"/>
  <c r="K122" i="33"/>
  <c r="J122" i="33"/>
  <c r="I122" i="33"/>
  <c r="H122" i="33"/>
  <c r="G122" i="33"/>
  <c r="F122" i="33"/>
  <c r="E122" i="33"/>
  <c r="D122" i="33"/>
  <c r="M120" i="33"/>
  <c r="L120" i="33"/>
  <c r="K120" i="33"/>
  <c r="J120" i="33"/>
  <c r="I120" i="33"/>
  <c r="H120" i="33"/>
  <c r="G120" i="33"/>
  <c r="F120" i="33"/>
  <c r="E120" i="33"/>
  <c r="D120" i="33"/>
  <c r="M118" i="33"/>
  <c r="L118" i="33"/>
  <c r="K118" i="33"/>
  <c r="J118" i="33"/>
  <c r="I118" i="33"/>
  <c r="H118" i="33"/>
  <c r="G118" i="33"/>
  <c r="F118" i="33"/>
  <c r="E118" i="33"/>
  <c r="D118" i="33"/>
  <c r="M116" i="33"/>
  <c r="L116" i="33"/>
  <c r="K116" i="33"/>
  <c r="J116" i="33"/>
  <c r="I116" i="33"/>
  <c r="H116" i="33"/>
  <c r="G116" i="33"/>
  <c r="F116" i="33"/>
  <c r="E116" i="33"/>
  <c r="D116" i="33"/>
  <c r="M111" i="33"/>
  <c r="L111" i="33"/>
  <c r="K111" i="33"/>
  <c r="J111" i="33"/>
  <c r="I111" i="33"/>
  <c r="H111" i="33"/>
  <c r="G111" i="33"/>
  <c r="F111" i="33"/>
  <c r="E111" i="33"/>
  <c r="D111" i="33"/>
  <c r="M106" i="33"/>
  <c r="L106" i="33"/>
  <c r="K106" i="33"/>
  <c r="J106" i="33"/>
  <c r="I106" i="33"/>
  <c r="H106" i="33"/>
  <c r="G106" i="33"/>
  <c r="F106" i="33"/>
  <c r="E106" i="33"/>
  <c r="D106" i="33"/>
  <c r="M103" i="33"/>
  <c r="L103" i="33"/>
  <c r="K103" i="33"/>
  <c r="J103" i="33"/>
  <c r="I103" i="33"/>
  <c r="H103" i="33"/>
  <c r="G103" i="33"/>
  <c r="F103" i="33"/>
  <c r="E103" i="33"/>
  <c r="D103" i="33"/>
  <c r="M95" i="33"/>
  <c r="L95" i="33"/>
  <c r="K95" i="33"/>
  <c r="J95" i="33"/>
  <c r="I95" i="33"/>
  <c r="H95" i="33"/>
  <c r="G95" i="33"/>
  <c r="F95" i="33"/>
  <c r="E95" i="33"/>
  <c r="D95" i="33"/>
  <c r="M91" i="33"/>
  <c r="L91" i="33"/>
  <c r="K91" i="33"/>
  <c r="J91" i="33"/>
  <c r="I91" i="33"/>
  <c r="H91" i="33"/>
  <c r="G91" i="33"/>
  <c r="F91" i="33"/>
  <c r="E91" i="33"/>
  <c r="D91" i="33"/>
  <c r="M89" i="33"/>
  <c r="L89" i="33"/>
  <c r="K89" i="33"/>
  <c r="J89" i="33"/>
  <c r="I89" i="33"/>
  <c r="H89" i="33"/>
  <c r="G89" i="33"/>
  <c r="F89" i="33"/>
  <c r="E89" i="33"/>
  <c r="D89" i="33"/>
  <c r="M85" i="33"/>
  <c r="L85" i="33"/>
  <c r="K85" i="33"/>
  <c r="J85" i="33"/>
  <c r="I85" i="33"/>
  <c r="H85" i="33"/>
  <c r="G85" i="33"/>
  <c r="F85" i="33"/>
  <c r="E85" i="33"/>
  <c r="D85" i="33"/>
  <c r="M82" i="33"/>
  <c r="L82" i="33"/>
  <c r="K82" i="33"/>
  <c r="J82" i="33"/>
  <c r="I82" i="33"/>
  <c r="H82" i="33"/>
  <c r="G82" i="33"/>
  <c r="F82" i="33"/>
  <c r="E82" i="33"/>
  <c r="D82" i="33"/>
  <c r="M77" i="33"/>
  <c r="L77" i="33"/>
  <c r="K77" i="33"/>
  <c r="J77" i="33"/>
  <c r="I77" i="33"/>
  <c r="H77" i="33"/>
  <c r="G77" i="33"/>
  <c r="F77" i="33"/>
  <c r="E77" i="33"/>
  <c r="D77" i="33"/>
  <c r="M70" i="33"/>
  <c r="L70" i="33"/>
  <c r="K70" i="33"/>
  <c r="J70" i="33"/>
  <c r="I70" i="33"/>
  <c r="H70" i="33"/>
  <c r="G70" i="33"/>
  <c r="F70" i="33"/>
  <c r="E70" i="33"/>
  <c r="D70" i="33"/>
  <c r="M65" i="33"/>
  <c r="L65" i="33"/>
  <c r="K65" i="33"/>
  <c r="J65" i="33"/>
  <c r="I65" i="33"/>
  <c r="H65" i="33"/>
  <c r="G65" i="33"/>
  <c r="F65" i="33"/>
  <c r="E65" i="33"/>
  <c r="D65" i="33"/>
  <c r="M60" i="33"/>
  <c r="L60" i="33"/>
  <c r="K60" i="33"/>
  <c r="J60" i="33"/>
  <c r="I60" i="33"/>
  <c r="H60" i="33"/>
  <c r="G60" i="33"/>
  <c r="F60" i="33"/>
  <c r="E60" i="33"/>
  <c r="D60" i="33"/>
  <c r="M58" i="33"/>
  <c r="L58" i="33"/>
  <c r="K58" i="33"/>
  <c r="J58" i="33"/>
  <c r="I58" i="33"/>
  <c r="H58" i="33"/>
  <c r="G58" i="33"/>
  <c r="F58" i="33"/>
  <c r="E58" i="33"/>
  <c r="D58" i="33"/>
  <c r="M54" i="33"/>
  <c r="L54" i="33"/>
  <c r="K54" i="33"/>
  <c r="J54" i="33"/>
  <c r="I54" i="33"/>
  <c r="H54" i="33"/>
  <c r="G54" i="33"/>
  <c r="F54" i="33"/>
  <c r="E54" i="33"/>
  <c r="D54" i="33"/>
  <c r="M51" i="33"/>
  <c r="L51" i="33"/>
  <c r="K51" i="33"/>
  <c r="J51" i="33"/>
  <c r="I51" i="33"/>
  <c r="H51" i="33"/>
  <c r="G51" i="33"/>
  <c r="F51" i="33"/>
  <c r="E51" i="33"/>
  <c r="D51" i="33"/>
  <c r="M47" i="33"/>
  <c r="L47" i="33"/>
  <c r="K47" i="33"/>
  <c r="J47" i="33"/>
  <c r="I47" i="33"/>
  <c r="H47" i="33"/>
  <c r="G47" i="33"/>
  <c r="F47" i="33"/>
  <c r="E47" i="33"/>
  <c r="D47" i="33"/>
  <c r="M42" i="33"/>
  <c r="L42" i="33"/>
  <c r="K42" i="33"/>
  <c r="J42" i="33"/>
  <c r="I42" i="33"/>
  <c r="H42" i="33"/>
  <c r="G42" i="33"/>
  <c r="F42" i="33"/>
  <c r="E42" i="33"/>
  <c r="D42" i="33"/>
  <c r="M39" i="33"/>
  <c r="M184" i="33" s="1"/>
  <c r="M186" i="33" s="1"/>
  <c r="L39" i="33"/>
  <c r="L184" i="33" s="1"/>
  <c r="K39" i="33"/>
  <c r="K184" i="33" s="1"/>
  <c r="K186" i="33" s="1"/>
  <c r="J39" i="33"/>
  <c r="J184" i="33" s="1"/>
  <c r="I39" i="33"/>
  <c r="I184" i="33" s="1"/>
  <c r="I186" i="33" s="1"/>
  <c r="H39" i="33"/>
  <c r="H184" i="33" s="1"/>
  <c r="G39" i="33"/>
  <c r="G184" i="33" s="1"/>
  <c r="G186" i="33" s="1"/>
  <c r="F39" i="33"/>
  <c r="F184" i="33" s="1"/>
  <c r="E39" i="33"/>
  <c r="E184" i="33" s="1"/>
  <c r="E186" i="33" s="1"/>
  <c r="D39" i="33"/>
  <c r="D184" i="33" s="1"/>
  <c r="M36" i="33"/>
  <c r="L36" i="33"/>
  <c r="K36" i="33"/>
  <c r="J36" i="33"/>
  <c r="I36" i="33"/>
  <c r="H36" i="33"/>
  <c r="G36" i="33"/>
  <c r="F36" i="33"/>
  <c r="E36" i="33"/>
  <c r="D36" i="33"/>
  <c r="L34" i="33"/>
  <c r="J34" i="33"/>
  <c r="H34" i="33"/>
  <c r="F34" i="33"/>
  <c r="D34" i="33"/>
  <c r="L18" i="33"/>
  <c r="J18" i="33"/>
  <c r="H18" i="33"/>
  <c r="F18" i="33"/>
  <c r="D18" i="33"/>
  <c r="L16" i="33"/>
  <c r="J16" i="33"/>
  <c r="H16" i="33"/>
  <c r="F16" i="33"/>
  <c r="D16" i="33"/>
  <c r="O183" i="31"/>
  <c r="N183" i="31"/>
  <c r="O181" i="31"/>
  <c r="N181" i="31"/>
  <c r="O179" i="31"/>
  <c r="N179" i="31"/>
  <c r="O177" i="31"/>
  <c r="N177" i="31"/>
  <c r="O175" i="31"/>
  <c r="N175" i="31"/>
  <c r="O149" i="31"/>
  <c r="N149" i="31"/>
  <c r="O146" i="31"/>
  <c r="N146" i="31"/>
  <c r="O143" i="31"/>
  <c r="O135" i="31"/>
  <c r="N135" i="31"/>
  <c r="N143" i="31" s="1"/>
  <c r="O133" i="31"/>
  <c r="N133" i="31"/>
  <c r="O131" i="31"/>
  <c r="N131" i="31"/>
  <c r="O126" i="31"/>
  <c r="N126" i="31"/>
  <c r="O124" i="31"/>
  <c r="N124" i="31"/>
  <c r="O122" i="31"/>
  <c r="N122" i="31"/>
  <c r="O120" i="31"/>
  <c r="N120" i="31"/>
  <c r="O118" i="31"/>
  <c r="N118" i="31"/>
  <c r="O116" i="31"/>
  <c r="N116" i="31"/>
  <c r="O111" i="31"/>
  <c r="N111" i="31"/>
  <c r="O106" i="31"/>
  <c r="N106" i="31"/>
  <c r="O103" i="31"/>
  <c r="N103" i="31"/>
  <c r="O95" i="31"/>
  <c r="N95" i="31"/>
  <c r="O91" i="31"/>
  <c r="N91" i="31"/>
  <c r="O89" i="31"/>
  <c r="N89" i="31"/>
  <c r="O85" i="31"/>
  <c r="N85" i="31"/>
  <c r="O82" i="31"/>
  <c r="N82" i="31"/>
  <c r="O77" i="31"/>
  <c r="N77" i="31"/>
  <c r="O70" i="31"/>
  <c r="N70" i="31"/>
  <c r="O65" i="31"/>
  <c r="N65" i="31"/>
  <c r="O60" i="31"/>
  <c r="N60" i="31"/>
  <c r="O58" i="31"/>
  <c r="N58" i="31"/>
  <c r="O54" i="31"/>
  <c r="N54" i="31"/>
  <c r="O51" i="31"/>
  <c r="N51" i="31"/>
  <c r="O47" i="31"/>
  <c r="N47" i="31"/>
  <c r="O42" i="31"/>
  <c r="N42" i="31"/>
  <c r="O39" i="31"/>
  <c r="O184" i="31" s="1"/>
  <c r="O186" i="31" s="1"/>
  <c r="N39" i="31"/>
  <c r="O36" i="31"/>
  <c r="N36" i="31"/>
  <c r="N34" i="31"/>
  <c r="N18" i="31"/>
  <c r="N16" i="31"/>
  <c r="N185" i="33" l="1"/>
  <c r="N186" i="33" s="1"/>
  <c r="D185" i="33"/>
  <c r="D186" i="33" s="1"/>
  <c r="F186" i="33"/>
  <c r="F185" i="33"/>
  <c r="H185" i="33"/>
  <c r="H186" i="33" s="1"/>
  <c r="J186" i="33"/>
  <c r="J185" i="33"/>
  <c r="L185" i="33"/>
  <c r="L186" i="33" s="1"/>
  <c r="N184" i="31"/>
  <c r="N185" i="31" s="1"/>
  <c r="N186" i="31" s="1"/>
  <c r="M143" i="31"/>
  <c r="M183" i="31"/>
  <c r="L183" i="31"/>
  <c r="M181" i="31"/>
  <c r="L181" i="31"/>
  <c r="M179" i="31"/>
  <c r="L179" i="31"/>
  <c r="M177" i="31"/>
  <c r="L177" i="31"/>
  <c r="M175" i="31"/>
  <c r="L175" i="31"/>
  <c r="M149" i="31"/>
  <c r="L149" i="31"/>
  <c r="M146" i="31"/>
  <c r="L146" i="31"/>
  <c r="M135" i="31"/>
  <c r="L135" i="31"/>
  <c r="L143" i="31" s="1"/>
  <c r="M133" i="31"/>
  <c r="L133" i="31"/>
  <c r="M131" i="31"/>
  <c r="L131" i="31"/>
  <c r="M126" i="31"/>
  <c r="L126" i="31"/>
  <c r="M124" i="31"/>
  <c r="L124" i="31"/>
  <c r="M122" i="31"/>
  <c r="L122" i="31"/>
  <c r="M120" i="31"/>
  <c r="L120" i="31"/>
  <c r="M118" i="31"/>
  <c r="L118" i="31"/>
  <c r="M116" i="31"/>
  <c r="L116" i="31"/>
  <c r="M111" i="31"/>
  <c r="L111" i="31"/>
  <c r="M106" i="31"/>
  <c r="L106" i="31"/>
  <c r="M103" i="31"/>
  <c r="L103" i="31"/>
  <c r="M95" i="31"/>
  <c r="L95" i="31"/>
  <c r="M91" i="31"/>
  <c r="L91" i="31"/>
  <c r="M89" i="31"/>
  <c r="L89" i="31"/>
  <c r="M85" i="31"/>
  <c r="L85" i="31"/>
  <c r="M82" i="31"/>
  <c r="L82" i="31"/>
  <c r="M77" i="31"/>
  <c r="L77" i="31"/>
  <c r="M70" i="31"/>
  <c r="L70" i="31"/>
  <c r="M65" i="31"/>
  <c r="L65" i="31"/>
  <c r="M60" i="31"/>
  <c r="L60" i="31"/>
  <c r="M58" i="31"/>
  <c r="L58" i="31"/>
  <c r="M54" i="31"/>
  <c r="L54" i="31"/>
  <c r="M51" i="31"/>
  <c r="L51" i="31"/>
  <c r="M47" i="31"/>
  <c r="L47" i="31"/>
  <c r="M42" i="31"/>
  <c r="L42" i="31"/>
  <c r="M39" i="31"/>
  <c r="L39" i="31"/>
  <c r="M36" i="31"/>
  <c r="L36" i="31"/>
  <c r="L34" i="31"/>
  <c r="L18" i="31"/>
  <c r="L16" i="31"/>
  <c r="P16" i="31"/>
  <c r="P18" i="31"/>
  <c r="P34" i="31"/>
  <c r="P36" i="31"/>
  <c r="Q36" i="31"/>
  <c r="P39" i="31"/>
  <c r="Q39" i="31"/>
  <c r="P42" i="31"/>
  <c r="Q42" i="31"/>
  <c r="P47" i="31"/>
  <c r="Q47" i="31"/>
  <c r="P51" i="31"/>
  <c r="Q51" i="31"/>
  <c r="P54" i="31"/>
  <c r="Q54" i="31"/>
  <c r="P58" i="31"/>
  <c r="Q58" i="31"/>
  <c r="P60" i="31"/>
  <c r="Q60" i="31"/>
  <c r="P65" i="31"/>
  <c r="Q65" i="31"/>
  <c r="P70" i="31"/>
  <c r="Q70" i="31"/>
  <c r="P77" i="31"/>
  <c r="Q77" i="31"/>
  <c r="P82" i="31"/>
  <c r="Q82" i="31"/>
  <c r="P85" i="31"/>
  <c r="Q85" i="31"/>
  <c r="P89" i="31"/>
  <c r="Q89" i="31"/>
  <c r="P91" i="31"/>
  <c r="Q91" i="31"/>
  <c r="P95" i="31"/>
  <c r="Q95" i="31"/>
  <c r="P103" i="31"/>
  <c r="Q103" i="31"/>
  <c r="P106" i="31"/>
  <c r="Q106" i="31"/>
  <c r="P111" i="31"/>
  <c r="Q111" i="31"/>
  <c r="P116" i="31"/>
  <c r="Q116" i="31"/>
  <c r="P118" i="31"/>
  <c r="Q118" i="31"/>
  <c r="P120" i="31"/>
  <c r="Q120" i="31"/>
  <c r="P122" i="31"/>
  <c r="Q122" i="31"/>
  <c r="P124" i="31"/>
  <c r="Q124" i="31"/>
  <c r="P126" i="31"/>
  <c r="Q126" i="31"/>
  <c r="P131" i="31"/>
  <c r="Q131" i="31"/>
  <c r="P133" i="31"/>
  <c r="Q133" i="31"/>
  <c r="P135" i="31"/>
  <c r="Q135" i="31"/>
  <c r="P143" i="31"/>
  <c r="Q143" i="31"/>
  <c r="P146" i="31"/>
  <c r="Q146" i="31"/>
  <c r="P149" i="31"/>
  <c r="Q149" i="31"/>
  <c r="P175" i="31"/>
  <c r="Q175" i="31"/>
  <c r="P177" i="31"/>
  <c r="Q177" i="31"/>
  <c r="P179" i="31"/>
  <c r="Q179" i="31"/>
  <c r="P181" i="31"/>
  <c r="Q181" i="31"/>
  <c r="P183" i="31"/>
  <c r="Q183" i="31"/>
  <c r="Q184" i="31"/>
  <c r="Q186" i="31" s="1"/>
  <c r="M183" i="32"/>
  <c r="L183" i="32"/>
  <c r="M181" i="32"/>
  <c r="L181" i="32"/>
  <c r="M179" i="32"/>
  <c r="L179" i="32"/>
  <c r="M177" i="32"/>
  <c r="L177" i="32"/>
  <c r="M175" i="32"/>
  <c r="L175" i="32"/>
  <c r="M149" i="32"/>
  <c r="L149" i="32"/>
  <c r="M146" i="32"/>
  <c r="L146" i="32"/>
  <c r="M143" i="32"/>
  <c r="L143" i="32"/>
  <c r="M141" i="32"/>
  <c r="L141" i="32"/>
  <c r="M133" i="32"/>
  <c r="L133" i="32"/>
  <c r="M131" i="32"/>
  <c r="L131" i="32"/>
  <c r="M126" i="32"/>
  <c r="L126" i="32"/>
  <c r="M124" i="32"/>
  <c r="L124" i="32"/>
  <c r="M122" i="32"/>
  <c r="L122" i="32"/>
  <c r="M120" i="32"/>
  <c r="L120" i="32"/>
  <c r="M118" i="32"/>
  <c r="L118" i="32"/>
  <c r="M116" i="32"/>
  <c r="L116" i="32"/>
  <c r="M111" i="32"/>
  <c r="L111" i="32"/>
  <c r="M106" i="32"/>
  <c r="L106" i="32"/>
  <c r="M103" i="32"/>
  <c r="L103" i="32"/>
  <c r="M95" i="32"/>
  <c r="L95" i="32"/>
  <c r="M91" i="32"/>
  <c r="L91" i="32"/>
  <c r="M89" i="32"/>
  <c r="L89" i="32"/>
  <c r="M85" i="32"/>
  <c r="L85" i="32"/>
  <c r="M82" i="32"/>
  <c r="L82" i="32"/>
  <c r="M77" i="32"/>
  <c r="L77" i="32"/>
  <c r="M70" i="32"/>
  <c r="L70" i="32"/>
  <c r="M65" i="32"/>
  <c r="L65" i="32"/>
  <c r="M60" i="32"/>
  <c r="L60" i="32"/>
  <c r="M58" i="32"/>
  <c r="L58" i="32"/>
  <c r="M54" i="32"/>
  <c r="L54" i="32"/>
  <c r="M51" i="32"/>
  <c r="L51" i="32"/>
  <c r="M47" i="32"/>
  <c r="L47" i="32"/>
  <c r="M42" i="32"/>
  <c r="L42" i="32"/>
  <c r="M39" i="32"/>
  <c r="L39" i="32"/>
  <c r="M36" i="32"/>
  <c r="L36" i="32"/>
  <c r="L34" i="32"/>
  <c r="L18" i="32"/>
  <c r="L16" i="32"/>
  <c r="K183" i="32"/>
  <c r="J183" i="32"/>
  <c r="I183" i="32"/>
  <c r="H183" i="32"/>
  <c r="G183" i="32"/>
  <c r="F183" i="32"/>
  <c r="E183" i="32"/>
  <c r="D183" i="32"/>
  <c r="K181" i="32"/>
  <c r="J181" i="32"/>
  <c r="I181" i="32"/>
  <c r="H181" i="32"/>
  <c r="G181" i="32"/>
  <c r="F181" i="32"/>
  <c r="E181" i="32"/>
  <c r="D181" i="32"/>
  <c r="K179" i="32"/>
  <c r="J179" i="32"/>
  <c r="I179" i="32"/>
  <c r="H179" i="32"/>
  <c r="G179" i="32"/>
  <c r="F179" i="32"/>
  <c r="E179" i="32"/>
  <c r="D179" i="32"/>
  <c r="K177" i="32"/>
  <c r="J177" i="32"/>
  <c r="I177" i="32"/>
  <c r="H177" i="32"/>
  <c r="G177" i="32"/>
  <c r="F177" i="32"/>
  <c r="E177" i="32"/>
  <c r="D177" i="32"/>
  <c r="K175" i="32"/>
  <c r="J175" i="32"/>
  <c r="I175" i="32"/>
  <c r="H175" i="32"/>
  <c r="G175" i="32"/>
  <c r="F175" i="32"/>
  <c r="E175" i="32"/>
  <c r="D175" i="32"/>
  <c r="K149" i="32"/>
  <c r="J149" i="32"/>
  <c r="I149" i="32"/>
  <c r="H149" i="32"/>
  <c r="G149" i="32"/>
  <c r="F149" i="32"/>
  <c r="E149" i="32"/>
  <c r="D149" i="32"/>
  <c r="K146" i="32"/>
  <c r="J146" i="32"/>
  <c r="I146" i="32"/>
  <c r="H146" i="32"/>
  <c r="G146" i="32"/>
  <c r="F146" i="32"/>
  <c r="E146" i="32"/>
  <c r="D146" i="32"/>
  <c r="K143" i="32"/>
  <c r="J143" i="32"/>
  <c r="I143" i="32"/>
  <c r="H143" i="32"/>
  <c r="G143" i="32"/>
  <c r="F143" i="32"/>
  <c r="E143" i="32"/>
  <c r="D143" i="32"/>
  <c r="K141" i="32"/>
  <c r="J141" i="32"/>
  <c r="I141" i="32"/>
  <c r="H141" i="32"/>
  <c r="G141" i="32"/>
  <c r="F141" i="32"/>
  <c r="E141" i="32"/>
  <c r="D141" i="32"/>
  <c r="K133" i="32"/>
  <c r="J133" i="32"/>
  <c r="I133" i="32"/>
  <c r="H133" i="32"/>
  <c r="G133" i="32"/>
  <c r="F133" i="32"/>
  <c r="E133" i="32"/>
  <c r="D133" i="32"/>
  <c r="K131" i="32"/>
  <c r="J131" i="32"/>
  <c r="I131" i="32"/>
  <c r="H131" i="32"/>
  <c r="G131" i="32"/>
  <c r="F131" i="32"/>
  <c r="E131" i="32"/>
  <c r="D131" i="32"/>
  <c r="K126" i="32"/>
  <c r="J126" i="32"/>
  <c r="I126" i="32"/>
  <c r="H126" i="32"/>
  <c r="G126" i="32"/>
  <c r="F126" i="32"/>
  <c r="E126" i="32"/>
  <c r="D126" i="32"/>
  <c r="K124" i="32"/>
  <c r="J124" i="32"/>
  <c r="I124" i="32"/>
  <c r="H124" i="32"/>
  <c r="G124" i="32"/>
  <c r="F124" i="32"/>
  <c r="E124" i="32"/>
  <c r="D124" i="32"/>
  <c r="K122" i="32"/>
  <c r="J122" i="32"/>
  <c r="I122" i="32"/>
  <c r="H122" i="32"/>
  <c r="G122" i="32"/>
  <c r="F122" i="32"/>
  <c r="E122" i="32"/>
  <c r="D122" i="32"/>
  <c r="K120" i="32"/>
  <c r="J120" i="32"/>
  <c r="I120" i="32"/>
  <c r="H120" i="32"/>
  <c r="G120" i="32"/>
  <c r="F120" i="32"/>
  <c r="E120" i="32"/>
  <c r="D120" i="32"/>
  <c r="K118" i="32"/>
  <c r="J118" i="32"/>
  <c r="I118" i="32"/>
  <c r="H118" i="32"/>
  <c r="G118" i="32"/>
  <c r="F118" i="32"/>
  <c r="E118" i="32"/>
  <c r="D118" i="32"/>
  <c r="K116" i="32"/>
  <c r="J116" i="32"/>
  <c r="I116" i="32"/>
  <c r="H116" i="32"/>
  <c r="G116" i="32"/>
  <c r="F116" i="32"/>
  <c r="E116" i="32"/>
  <c r="D116" i="32"/>
  <c r="K111" i="32"/>
  <c r="J111" i="32"/>
  <c r="I111" i="32"/>
  <c r="H111" i="32"/>
  <c r="G111" i="32"/>
  <c r="F111" i="32"/>
  <c r="E111" i="32"/>
  <c r="D111" i="32"/>
  <c r="K106" i="32"/>
  <c r="J106" i="32"/>
  <c r="I106" i="32"/>
  <c r="H106" i="32"/>
  <c r="G106" i="32"/>
  <c r="F106" i="32"/>
  <c r="E106" i="32"/>
  <c r="D106" i="32"/>
  <c r="K103" i="32"/>
  <c r="J103" i="32"/>
  <c r="I103" i="32"/>
  <c r="H103" i="32"/>
  <c r="G103" i="32"/>
  <c r="F103" i="32"/>
  <c r="E103" i="32"/>
  <c r="D103" i="32"/>
  <c r="K95" i="32"/>
  <c r="J95" i="32"/>
  <c r="I95" i="32"/>
  <c r="H95" i="32"/>
  <c r="G95" i="32"/>
  <c r="F95" i="32"/>
  <c r="E95" i="32"/>
  <c r="D95" i="32"/>
  <c r="K91" i="32"/>
  <c r="J91" i="32"/>
  <c r="I91" i="32"/>
  <c r="H91" i="32"/>
  <c r="G91" i="32"/>
  <c r="F91" i="32"/>
  <c r="E91" i="32"/>
  <c r="D91" i="32"/>
  <c r="K89" i="32"/>
  <c r="J89" i="32"/>
  <c r="I89" i="32"/>
  <c r="H89" i="32"/>
  <c r="G89" i="32"/>
  <c r="F89" i="32"/>
  <c r="E89" i="32"/>
  <c r="D89" i="32"/>
  <c r="K85" i="32"/>
  <c r="J85" i="32"/>
  <c r="I85" i="32"/>
  <c r="H85" i="32"/>
  <c r="G85" i="32"/>
  <c r="F85" i="32"/>
  <c r="E85" i="32"/>
  <c r="D85" i="32"/>
  <c r="K82" i="32"/>
  <c r="J82" i="32"/>
  <c r="I82" i="32"/>
  <c r="H82" i="32"/>
  <c r="G82" i="32"/>
  <c r="F82" i="32"/>
  <c r="E82" i="32"/>
  <c r="D82" i="32"/>
  <c r="K77" i="32"/>
  <c r="J77" i="32"/>
  <c r="I77" i="32"/>
  <c r="H77" i="32"/>
  <c r="G77" i="32"/>
  <c r="F77" i="32"/>
  <c r="E77" i="32"/>
  <c r="D77" i="32"/>
  <c r="K70" i="32"/>
  <c r="J70" i="32"/>
  <c r="I70" i="32"/>
  <c r="H70" i="32"/>
  <c r="G70" i="32"/>
  <c r="F70" i="32"/>
  <c r="E70" i="32"/>
  <c r="D70" i="32"/>
  <c r="K65" i="32"/>
  <c r="J65" i="32"/>
  <c r="I65" i="32"/>
  <c r="H65" i="32"/>
  <c r="G65" i="32"/>
  <c r="F65" i="32"/>
  <c r="E65" i="32"/>
  <c r="D65" i="32"/>
  <c r="K60" i="32"/>
  <c r="J60" i="32"/>
  <c r="I60" i="32"/>
  <c r="H60" i="32"/>
  <c r="G60" i="32"/>
  <c r="F60" i="32"/>
  <c r="E60" i="32"/>
  <c r="D60" i="32"/>
  <c r="K58" i="32"/>
  <c r="J58" i="32"/>
  <c r="I58" i="32"/>
  <c r="H58" i="32"/>
  <c r="G58" i="32"/>
  <c r="F58" i="32"/>
  <c r="E58" i="32"/>
  <c r="D58" i="32"/>
  <c r="K54" i="32"/>
  <c r="J54" i="32"/>
  <c r="I54" i="32"/>
  <c r="H54" i="32"/>
  <c r="G54" i="32"/>
  <c r="F54" i="32"/>
  <c r="E54" i="32"/>
  <c r="D54" i="32"/>
  <c r="K51" i="32"/>
  <c r="J51" i="32"/>
  <c r="I51" i="32"/>
  <c r="H51" i="32"/>
  <c r="G51" i="32"/>
  <c r="F51" i="32"/>
  <c r="E51" i="32"/>
  <c r="D51" i="32"/>
  <c r="K47" i="32"/>
  <c r="J47" i="32"/>
  <c r="I47" i="32"/>
  <c r="H47" i="32"/>
  <c r="G47" i="32"/>
  <c r="F47" i="32"/>
  <c r="E47" i="32"/>
  <c r="D47" i="32"/>
  <c r="K42" i="32"/>
  <c r="J42" i="32"/>
  <c r="I42" i="32"/>
  <c r="H42" i="32"/>
  <c r="G42" i="32"/>
  <c r="F42" i="32"/>
  <c r="E42" i="32"/>
  <c r="D42" i="32"/>
  <c r="K39" i="32"/>
  <c r="J39" i="32"/>
  <c r="I39" i="32"/>
  <c r="H39" i="32"/>
  <c r="G39" i="32"/>
  <c r="F39" i="32"/>
  <c r="E39" i="32"/>
  <c r="D39" i="32"/>
  <c r="K36" i="32"/>
  <c r="J36" i="32"/>
  <c r="I36" i="32"/>
  <c r="H36" i="32"/>
  <c r="G36" i="32"/>
  <c r="F36" i="32"/>
  <c r="E36" i="32"/>
  <c r="D36" i="32"/>
  <c r="J34" i="32"/>
  <c r="H34" i="32"/>
  <c r="F34" i="32"/>
  <c r="D34" i="32"/>
  <c r="J18" i="32"/>
  <c r="H18" i="32"/>
  <c r="F18" i="32"/>
  <c r="D18" i="32"/>
  <c r="J16" i="32"/>
  <c r="H16" i="32"/>
  <c r="F16" i="32"/>
  <c r="D16" i="32"/>
  <c r="K183" i="31"/>
  <c r="J183" i="31"/>
  <c r="I183" i="31"/>
  <c r="H183" i="31"/>
  <c r="G183" i="31"/>
  <c r="F183" i="31"/>
  <c r="E183" i="31"/>
  <c r="D183" i="31"/>
  <c r="K181" i="31"/>
  <c r="J181" i="31"/>
  <c r="I181" i="31"/>
  <c r="H181" i="31"/>
  <c r="G181" i="31"/>
  <c r="F181" i="31"/>
  <c r="E181" i="31"/>
  <c r="D181" i="31"/>
  <c r="K179" i="31"/>
  <c r="J179" i="31"/>
  <c r="I179" i="31"/>
  <c r="H179" i="31"/>
  <c r="G179" i="31"/>
  <c r="F179" i="31"/>
  <c r="E179" i="31"/>
  <c r="D179" i="31"/>
  <c r="K177" i="31"/>
  <c r="J177" i="31"/>
  <c r="I177" i="31"/>
  <c r="H177" i="31"/>
  <c r="G177" i="31"/>
  <c r="F177" i="31"/>
  <c r="E177" i="31"/>
  <c r="D177" i="31"/>
  <c r="K175" i="31"/>
  <c r="J175" i="31"/>
  <c r="I175" i="31"/>
  <c r="H175" i="31"/>
  <c r="G175" i="31"/>
  <c r="F175" i="31"/>
  <c r="E175" i="31"/>
  <c r="D175" i="31"/>
  <c r="K149" i="31"/>
  <c r="J149" i="31"/>
  <c r="I149" i="31"/>
  <c r="H149" i="31"/>
  <c r="G149" i="31"/>
  <c r="F149" i="31"/>
  <c r="E149" i="31"/>
  <c r="D149" i="31"/>
  <c r="K146" i="31"/>
  <c r="J146" i="31"/>
  <c r="I146" i="31"/>
  <c r="H146" i="31"/>
  <c r="G146" i="31"/>
  <c r="F146" i="31"/>
  <c r="E146" i="31"/>
  <c r="D146" i="31"/>
  <c r="K143" i="31"/>
  <c r="J143" i="31"/>
  <c r="I143" i="31"/>
  <c r="H143" i="31"/>
  <c r="G143" i="31"/>
  <c r="F143" i="31"/>
  <c r="E143" i="31"/>
  <c r="D143" i="31"/>
  <c r="K135" i="31"/>
  <c r="J135" i="31"/>
  <c r="I135" i="31"/>
  <c r="H135" i="31"/>
  <c r="G135" i="31"/>
  <c r="F135" i="31"/>
  <c r="E135" i="31"/>
  <c r="D135" i="31"/>
  <c r="K133" i="31"/>
  <c r="J133" i="31"/>
  <c r="I133" i="31"/>
  <c r="H133" i="31"/>
  <c r="G133" i="31"/>
  <c r="F133" i="31"/>
  <c r="E133" i="31"/>
  <c r="D133" i="31"/>
  <c r="K131" i="31"/>
  <c r="J131" i="31"/>
  <c r="I131" i="31"/>
  <c r="H131" i="31"/>
  <c r="G131" i="31"/>
  <c r="F131" i="31"/>
  <c r="E131" i="31"/>
  <c r="D131" i="31"/>
  <c r="K126" i="31"/>
  <c r="J126" i="31"/>
  <c r="I126" i="31"/>
  <c r="H126" i="31"/>
  <c r="G126" i="31"/>
  <c r="F126" i="31"/>
  <c r="E126" i="31"/>
  <c r="D126" i="31"/>
  <c r="K124" i="31"/>
  <c r="J124" i="31"/>
  <c r="I124" i="31"/>
  <c r="H124" i="31"/>
  <c r="G124" i="31"/>
  <c r="F124" i="31"/>
  <c r="E124" i="31"/>
  <c r="D124" i="31"/>
  <c r="K122" i="31"/>
  <c r="J122" i="31"/>
  <c r="I122" i="31"/>
  <c r="H122" i="31"/>
  <c r="G122" i="31"/>
  <c r="F122" i="31"/>
  <c r="E122" i="31"/>
  <c r="D122" i="31"/>
  <c r="K120" i="31"/>
  <c r="J120" i="31"/>
  <c r="I120" i="31"/>
  <c r="H120" i="31"/>
  <c r="G120" i="31"/>
  <c r="F120" i="31"/>
  <c r="E120" i="31"/>
  <c r="D120" i="31"/>
  <c r="K118" i="31"/>
  <c r="J118" i="31"/>
  <c r="I118" i="31"/>
  <c r="H118" i="31"/>
  <c r="G118" i="31"/>
  <c r="F118" i="31"/>
  <c r="E118" i="31"/>
  <c r="D118" i="31"/>
  <c r="K116" i="31"/>
  <c r="J116" i="31"/>
  <c r="I116" i="31"/>
  <c r="H116" i="31"/>
  <c r="G116" i="31"/>
  <c r="F116" i="31"/>
  <c r="E116" i="31"/>
  <c r="D116" i="31"/>
  <c r="K111" i="31"/>
  <c r="J111" i="31"/>
  <c r="I111" i="31"/>
  <c r="H111" i="31"/>
  <c r="G111" i="31"/>
  <c r="F111" i="31"/>
  <c r="E111" i="31"/>
  <c r="D111" i="31"/>
  <c r="K106" i="31"/>
  <c r="J106" i="31"/>
  <c r="I106" i="31"/>
  <c r="H106" i="31"/>
  <c r="G106" i="31"/>
  <c r="F106" i="31"/>
  <c r="E106" i="31"/>
  <c r="D106" i="31"/>
  <c r="K103" i="31"/>
  <c r="J103" i="31"/>
  <c r="I103" i="31"/>
  <c r="H103" i="31"/>
  <c r="G103" i="31"/>
  <c r="F103" i="31"/>
  <c r="E103" i="31"/>
  <c r="D103" i="31"/>
  <c r="K95" i="31"/>
  <c r="J95" i="31"/>
  <c r="I95" i="31"/>
  <c r="H95" i="31"/>
  <c r="G95" i="31"/>
  <c r="F95" i="31"/>
  <c r="E95" i="31"/>
  <c r="D95" i="31"/>
  <c r="K91" i="31"/>
  <c r="J91" i="31"/>
  <c r="I91" i="31"/>
  <c r="H91" i="31"/>
  <c r="G91" i="31"/>
  <c r="F91" i="31"/>
  <c r="E91" i="31"/>
  <c r="D91" i="31"/>
  <c r="K89" i="31"/>
  <c r="J89" i="31"/>
  <c r="I89" i="31"/>
  <c r="H89" i="31"/>
  <c r="G89" i="31"/>
  <c r="F89" i="31"/>
  <c r="E89" i="31"/>
  <c r="D89" i="31"/>
  <c r="K85" i="31"/>
  <c r="J85" i="31"/>
  <c r="I85" i="31"/>
  <c r="H85" i="31"/>
  <c r="G85" i="31"/>
  <c r="F85" i="31"/>
  <c r="E85" i="31"/>
  <c r="D85" i="31"/>
  <c r="K82" i="31"/>
  <c r="J82" i="31"/>
  <c r="I82" i="31"/>
  <c r="H82" i="31"/>
  <c r="G82" i="31"/>
  <c r="F82" i="31"/>
  <c r="E82" i="31"/>
  <c r="D82" i="31"/>
  <c r="K77" i="31"/>
  <c r="J77" i="31"/>
  <c r="I77" i="31"/>
  <c r="H77" i="31"/>
  <c r="G77" i="31"/>
  <c r="F77" i="31"/>
  <c r="E77" i="31"/>
  <c r="D77" i="31"/>
  <c r="K70" i="31"/>
  <c r="J70" i="31"/>
  <c r="I70" i="31"/>
  <c r="H70" i="31"/>
  <c r="G70" i="31"/>
  <c r="F70" i="31"/>
  <c r="E70" i="31"/>
  <c r="D70" i="31"/>
  <c r="K65" i="31"/>
  <c r="J65" i="31"/>
  <c r="I65" i="31"/>
  <c r="H65" i="31"/>
  <c r="G65" i="31"/>
  <c r="F65" i="31"/>
  <c r="E65" i="31"/>
  <c r="D65" i="31"/>
  <c r="K60" i="31"/>
  <c r="J60" i="31"/>
  <c r="I60" i="31"/>
  <c r="H60" i="31"/>
  <c r="G60" i="31"/>
  <c r="F60" i="31"/>
  <c r="E60" i="31"/>
  <c r="D60" i="31"/>
  <c r="K58" i="31"/>
  <c r="J58" i="31"/>
  <c r="I58" i="31"/>
  <c r="H58" i="31"/>
  <c r="G58" i="31"/>
  <c r="F58" i="31"/>
  <c r="E58" i="31"/>
  <c r="D58" i="31"/>
  <c r="K54" i="31"/>
  <c r="J54" i="31"/>
  <c r="I54" i="31"/>
  <c r="H54" i="31"/>
  <c r="G54" i="31"/>
  <c r="F54" i="31"/>
  <c r="E54" i="31"/>
  <c r="D54" i="31"/>
  <c r="K51" i="31"/>
  <c r="J51" i="31"/>
  <c r="I51" i="31"/>
  <c r="H51" i="31"/>
  <c r="G51" i="31"/>
  <c r="F51" i="31"/>
  <c r="E51" i="31"/>
  <c r="D51" i="31"/>
  <c r="K47" i="31"/>
  <c r="J47" i="31"/>
  <c r="I47" i="31"/>
  <c r="H47" i="31"/>
  <c r="G47" i="31"/>
  <c r="F47" i="31"/>
  <c r="E47" i="31"/>
  <c r="D47" i="31"/>
  <c r="K42" i="31"/>
  <c r="J42" i="31"/>
  <c r="I42" i="31"/>
  <c r="H42" i="31"/>
  <c r="G42" i="31"/>
  <c r="F42" i="31"/>
  <c r="E42" i="31"/>
  <c r="D42" i="31"/>
  <c r="K39" i="31"/>
  <c r="J39" i="31"/>
  <c r="I39" i="31"/>
  <c r="H39" i="31"/>
  <c r="G39" i="31"/>
  <c r="F39" i="31"/>
  <c r="E39" i="31"/>
  <c r="D39" i="31"/>
  <c r="K36" i="31"/>
  <c r="J36" i="31"/>
  <c r="I36" i="31"/>
  <c r="H36" i="31"/>
  <c r="G36" i="31"/>
  <c r="F36" i="31"/>
  <c r="E36" i="31"/>
  <c r="D36" i="31"/>
  <c r="J34" i="31"/>
  <c r="H34" i="31"/>
  <c r="F34" i="31"/>
  <c r="D34" i="31"/>
  <c r="J18" i="31"/>
  <c r="H18" i="31"/>
  <c r="F18" i="31"/>
  <c r="D18" i="31"/>
  <c r="J16" i="31"/>
  <c r="H16" i="31"/>
  <c r="F16" i="31"/>
  <c r="D16" i="31"/>
  <c r="E184" i="31" l="1"/>
  <c r="E186" i="31" s="1"/>
  <c r="G184" i="31"/>
  <c r="G186" i="31" s="1"/>
  <c r="I184" i="31"/>
  <c r="I186" i="31" s="1"/>
  <c r="K184" i="31"/>
  <c r="K186" i="31" s="1"/>
  <c r="E184" i="32"/>
  <c r="E186" i="32" s="1"/>
  <c r="G184" i="32"/>
  <c r="G186" i="32" s="1"/>
  <c r="I184" i="32"/>
  <c r="I186" i="32" s="1"/>
  <c r="K184" i="32"/>
  <c r="K186" i="32" s="1"/>
  <c r="L184" i="32"/>
  <c r="P184" i="31"/>
  <c r="D184" i="31"/>
  <c r="D185" i="31" s="1"/>
  <c r="D186" i="31" s="1"/>
  <c r="F184" i="31"/>
  <c r="H184" i="31"/>
  <c r="J184" i="31"/>
  <c r="D184" i="32"/>
  <c r="D185" i="32" s="1"/>
  <c r="D186" i="32" s="1"/>
  <c r="F184" i="32"/>
  <c r="H184" i="32"/>
  <c r="J184" i="32"/>
  <c r="M184" i="32"/>
  <c r="M186" i="32" s="1"/>
  <c r="M184" i="31"/>
  <c r="M186" i="31" s="1"/>
  <c r="L184" i="31"/>
  <c r="P185" i="31"/>
  <c r="P186" i="31" s="1"/>
  <c r="L185" i="32"/>
  <c r="L186" i="32" s="1"/>
  <c r="F185" i="32"/>
  <c r="F186" i="32" s="1"/>
  <c r="J186" i="32"/>
  <c r="J185" i="32"/>
  <c r="H185" i="32"/>
  <c r="H186" i="32" s="1"/>
  <c r="H185" i="31"/>
  <c r="H186" i="31" s="1"/>
  <c r="F185" i="31"/>
  <c r="F186" i="31" s="1"/>
  <c r="J186" i="31"/>
  <c r="J185" i="31"/>
  <c r="K183" i="29"/>
  <c r="J183" i="29"/>
  <c r="K181" i="29"/>
  <c r="J181" i="29"/>
  <c r="K179" i="29"/>
  <c r="J179" i="29"/>
  <c r="K177" i="29"/>
  <c r="J177" i="29"/>
  <c r="K175" i="29"/>
  <c r="J175" i="29"/>
  <c r="K149" i="29"/>
  <c r="J149" i="29"/>
  <c r="K146" i="29"/>
  <c r="J146" i="29"/>
  <c r="K143" i="29"/>
  <c r="J143" i="29"/>
  <c r="K141" i="29"/>
  <c r="J141" i="29"/>
  <c r="K133" i="29"/>
  <c r="J133" i="29"/>
  <c r="K131" i="29"/>
  <c r="J131" i="29"/>
  <c r="K126" i="29"/>
  <c r="J126" i="29"/>
  <c r="K124" i="29"/>
  <c r="J124" i="29"/>
  <c r="K122" i="29"/>
  <c r="J122" i="29"/>
  <c r="K120" i="29"/>
  <c r="J120" i="29"/>
  <c r="K118" i="29"/>
  <c r="J118" i="29"/>
  <c r="K116" i="29"/>
  <c r="J116" i="29"/>
  <c r="K111" i="29"/>
  <c r="J111" i="29"/>
  <c r="K106" i="29"/>
  <c r="J106" i="29"/>
  <c r="K103" i="29"/>
  <c r="J103" i="29"/>
  <c r="K95" i="29"/>
  <c r="J95" i="29"/>
  <c r="K91" i="29"/>
  <c r="J91" i="29"/>
  <c r="K89" i="29"/>
  <c r="J89" i="29"/>
  <c r="K85" i="29"/>
  <c r="J85" i="29"/>
  <c r="K82" i="29"/>
  <c r="J82" i="29"/>
  <c r="K77" i="29"/>
  <c r="J77" i="29"/>
  <c r="K70" i="29"/>
  <c r="J70" i="29"/>
  <c r="K65" i="29"/>
  <c r="J65" i="29"/>
  <c r="K60" i="29"/>
  <c r="J60" i="29"/>
  <c r="K58" i="29"/>
  <c r="J58" i="29"/>
  <c r="K54" i="29"/>
  <c r="J54" i="29"/>
  <c r="K51" i="29"/>
  <c r="J51" i="29"/>
  <c r="K47" i="29"/>
  <c r="J47" i="29"/>
  <c r="K42" i="29"/>
  <c r="J42" i="29"/>
  <c r="K39" i="29"/>
  <c r="J39" i="29"/>
  <c r="K36" i="29"/>
  <c r="J36" i="29"/>
  <c r="J34" i="29"/>
  <c r="J18" i="29"/>
  <c r="J16" i="29"/>
  <c r="I183" i="29"/>
  <c r="H183" i="29"/>
  <c r="G183" i="29"/>
  <c r="F183" i="29"/>
  <c r="E183" i="29"/>
  <c r="D183" i="29"/>
  <c r="I181" i="29"/>
  <c r="H181" i="29"/>
  <c r="G181" i="29"/>
  <c r="F181" i="29"/>
  <c r="E181" i="29"/>
  <c r="D181" i="29"/>
  <c r="I179" i="29"/>
  <c r="H179" i="29"/>
  <c r="G179" i="29"/>
  <c r="F179" i="29"/>
  <c r="E179" i="29"/>
  <c r="D179" i="29"/>
  <c r="I177" i="29"/>
  <c r="H177" i="29"/>
  <c r="G177" i="29"/>
  <c r="F177" i="29"/>
  <c r="E177" i="29"/>
  <c r="D177" i="29"/>
  <c r="I175" i="29"/>
  <c r="H175" i="29"/>
  <c r="G175" i="29"/>
  <c r="F175" i="29"/>
  <c r="E175" i="29"/>
  <c r="D175" i="29"/>
  <c r="I149" i="29"/>
  <c r="H149" i="29"/>
  <c r="G149" i="29"/>
  <c r="F149" i="29"/>
  <c r="E149" i="29"/>
  <c r="D149" i="29"/>
  <c r="I146" i="29"/>
  <c r="H146" i="29"/>
  <c r="G146" i="29"/>
  <c r="F146" i="29"/>
  <c r="E146" i="29"/>
  <c r="D146" i="29"/>
  <c r="I143" i="29"/>
  <c r="H143" i="29"/>
  <c r="G143" i="29"/>
  <c r="F143" i="29"/>
  <c r="E143" i="29"/>
  <c r="D143" i="29"/>
  <c r="I141" i="29"/>
  <c r="H141" i="29"/>
  <c r="G141" i="29"/>
  <c r="F141" i="29"/>
  <c r="E141" i="29"/>
  <c r="D141" i="29"/>
  <c r="I133" i="29"/>
  <c r="H133" i="29"/>
  <c r="G133" i="29"/>
  <c r="F133" i="29"/>
  <c r="E133" i="29"/>
  <c r="D133" i="29"/>
  <c r="I131" i="29"/>
  <c r="H131" i="29"/>
  <c r="G131" i="29"/>
  <c r="F131" i="29"/>
  <c r="E131" i="29"/>
  <c r="D131" i="29"/>
  <c r="I126" i="29"/>
  <c r="H126" i="29"/>
  <c r="G126" i="29"/>
  <c r="F126" i="29"/>
  <c r="E126" i="29"/>
  <c r="D126" i="29"/>
  <c r="I124" i="29"/>
  <c r="H124" i="29"/>
  <c r="G124" i="29"/>
  <c r="F124" i="29"/>
  <c r="E124" i="29"/>
  <c r="D124" i="29"/>
  <c r="I122" i="29"/>
  <c r="H122" i="29"/>
  <c r="G122" i="29"/>
  <c r="F122" i="29"/>
  <c r="E122" i="29"/>
  <c r="D122" i="29"/>
  <c r="I120" i="29"/>
  <c r="H120" i="29"/>
  <c r="G120" i="29"/>
  <c r="F120" i="29"/>
  <c r="E120" i="29"/>
  <c r="D120" i="29"/>
  <c r="I118" i="29"/>
  <c r="H118" i="29"/>
  <c r="G118" i="29"/>
  <c r="F118" i="29"/>
  <c r="E118" i="29"/>
  <c r="D118" i="29"/>
  <c r="I116" i="29"/>
  <c r="H116" i="29"/>
  <c r="G116" i="29"/>
  <c r="F116" i="29"/>
  <c r="E116" i="29"/>
  <c r="D116" i="29"/>
  <c r="I111" i="29"/>
  <c r="H111" i="29"/>
  <c r="G111" i="29"/>
  <c r="F111" i="29"/>
  <c r="E111" i="29"/>
  <c r="D111" i="29"/>
  <c r="I106" i="29"/>
  <c r="H106" i="29"/>
  <c r="G106" i="29"/>
  <c r="F106" i="29"/>
  <c r="E106" i="29"/>
  <c r="D106" i="29"/>
  <c r="I103" i="29"/>
  <c r="H103" i="29"/>
  <c r="G103" i="29"/>
  <c r="F103" i="29"/>
  <c r="E103" i="29"/>
  <c r="D103" i="29"/>
  <c r="I95" i="29"/>
  <c r="H95" i="29"/>
  <c r="G95" i="29"/>
  <c r="F95" i="29"/>
  <c r="E95" i="29"/>
  <c r="D95" i="29"/>
  <c r="I91" i="29"/>
  <c r="H91" i="29"/>
  <c r="G91" i="29"/>
  <c r="F91" i="29"/>
  <c r="E91" i="29"/>
  <c r="D91" i="29"/>
  <c r="I89" i="29"/>
  <c r="H89" i="29"/>
  <c r="G89" i="29"/>
  <c r="F89" i="29"/>
  <c r="E89" i="29"/>
  <c r="D89" i="29"/>
  <c r="I85" i="29"/>
  <c r="H85" i="29"/>
  <c r="G85" i="29"/>
  <c r="F85" i="29"/>
  <c r="E85" i="29"/>
  <c r="D85" i="29"/>
  <c r="I82" i="29"/>
  <c r="H82" i="29"/>
  <c r="G82" i="29"/>
  <c r="F82" i="29"/>
  <c r="E82" i="29"/>
  <c r="D82" i="29"/>
  <c r="I77" i="29"/>
  <c r="H77" i="29"/>
  <c r="G77" i="29"/>
  <c r="F77" i="29"/>
  <c r="E77" i="29"/>
  <c r="D77" i="29"/>
  <c r="I70" i="29"/>
  <c r="H70" i="29"/>
  <c r="G70" i="29"/>
  <c r="F70" i="29"/>
  <c r="E70" i="29"/>
  <c r="D70" i="29"/>
  <c r="I65" i="29"/>
  <c r="H65" i="29"/>
  <c r="G65" i="29"/>
  <c r="F65" i="29"/>
  <c r="E65" i="29"/>
  <c r="D65" i="29"/>
  <c r="I60" i="29"/>
  <c r="H60" i="29"/>
  <c r="G60" i="29"/>
  <c r="F60" i="29"/>
  <c r="E60" i="29"/>
  <c r="D60" i="29"/>
  <c r="I58" i="29"/>
  <c r="H58" i="29"/>
  <c r="G58" i="29"/>
  <c r="F58" i="29"/>
  <c r="E58" i="29"/>
  <c r="D58" i="29"/>
  <c r="I54" i="29"/>
  <c r="H54" i="29"/>
  <c r="G54" i="29"/>
  <c r="F54" i="29"/>
  <c r="E54" i="29"/>
  <c r="D54" i="29"/>
  <c r="I51" i="29"/>
  <c r="H51" i="29"/>
  <c r="G51" i="29"/>
  <c r="F51" i="29"/>
  <c r="E51" i="29"/>
  <c r="D51" i="29"/>
  <c r="I47" i="29"/>
  <c r="H47" i="29"/>
  <c r="G47" i="29"/>
  <c r="F47" i="29"/>
  <c r="E47" i="29"/>
  <c r="D47" i="29"/>
  <c r="I42" i="29"/>
  <c r="H42" i="29"/>
  <c r="G42" i="29"/>
  <c r="F42" i="29"/>
  <c r="E42" i="29"/>
  <c r="D42" i="29"/>
  <c r="I39" i="29"/>
  <c r="H39" i="29"/>
  <c r="G39" i="29"/>
  <c r="F39" i="29"/>
  <c r="E39" i="29"/>
  <c r="D39" i="29"/>
  <c r="I36" i="29"/>
  <c r="H36" i="29"/>
  <c r="G36" i="29"/>
  <c r="F36" i="29"/>
  <c r="E36" i="29"/>
  <c r="D36" i="29"/>
  <c r="H34" i="29"/>
  <c r="F34" i="29"/>
  <c r="D34" i="29"/>
  <c r="H18" i="29"/>
  <c r="F18" i="29"/>
  <c r="D18" i="29"/>
  <c r="H16" i="29"/>
  <c r="F16" i="29"/>
  <c r="D16" i="29"/>
  <c r="D184" i="29" l="1"/>
  <c r="F184" i="29"/>
  <c r="F185" i="29" s="1"/>
  <c r="F186" i="29" s="1"/>
  <c r="K184" i="29"/>
  <c r="K186" i="29" s="1"/>
  <c r="E184" i="29"/>
  <c r="E186" i="29" s="1"/>
  <c r="G184" i="29"/>
  <c r="G186" i="29" s="1"/>
  <c r="I184" i="29"/>
  <c r="I186" i="29" s="1"/>
  <c r="J184" i="29"/>
  <c r="L185" i="31"/>
  <c r="L186" i="31" s="1"/>
  <c r="J185" i="29"/>
  <c r="J186" i="29" s="1"/>
  <c r="H184" i="29"/>
  <c r="H185" i="29"/>
  <c r="H186" i="29" s="1"/>
  <c r="D185" i="29" l="1"/>
  <c r="D186" i="29" s="1"/>
  <c r="I183" i="28"/>
  <c r="H183" i="28"/>
  <c r="I181" i="28"/>
  <c r="H181" i="28"/>
  <c r="I179" i="28"/>
  <c r="H179" i="28"/>
  <c r="I177" i="28"/>
  <c r="H177" i="28"/>
  <c r="I175" i="28"/>
  <c r="H175" i="28"/>
  <c r="I149" i="28"/>
  <c r="H149" i="28"/>
  <c r="I146" i="28"/>
  <c r="H146" i="28"/>
  <c r="I143" i="28"/>
  <c r="H143" i="28"/>
  <c r="I141" i="28"/>
  <c r="H141" i="28"/>
  <c r="I133" i="28"/>
  <c r="H133" i="28"/>
  <c r="I131" i="28"/>
  <c r="H131" i="28"/>
  <c r="I126" i="28"/>
  <c r="H126" i="28"/>
  <c r="I124" i="28"/>
  <c r="H124" i="28"/>
  <c r="I122" i="28"/>
  <c r="H122" i="28"/>
  <c r="I120" i="28"/>
  <c r="H120" i="28"/>
  <c r="I118" i="28"/>
  <c r="H118" i="28"/>
  <c r="I116" i="28"/>
  <c r="H116" i="28"/>
  <c r="I111" i="28"/>
  <c r="H111" i="28"/>
  <c r="I106" i="28"/>
  <c r="H106" i="28"/>
  <c r="I103" i="28"/>
  <c r="H103" i="28"/>
  <c r="I95" i="28"/>
  <c r="H95" i="28"/>
  <c r="I91" i="28"/>
  <c r="H91" i="28"/>
  <c r="I89" i="28"/>
  <c r="H89" i="28"/>
  <c r="I85" i="28"/>
  <c r="H85" i="28"/>
  <c r="I82" i="28"/>
  <c r="H82" i="28"/>
  <c r="I77" i="28"/>
  <c r="H77" i="28"/>
  <c r="I70" i="28"/>
  <c r="H70" i="28"/>
  <c r="I65" i="28"/>
  <c r="H65" i="28"/>
  <c r="I60" i="28"/>
  <c r="H60" i="28"/>
  <c r="I58" i="28"/>
  <c r="H58" i="28"/>
  <c r="I54" i="28"/>
  <c r="H54" i="28"/>
  <c r="I51" i="28"/>
  <c r="H51" i="28"/>
  <c r="I47" i="28"/>
  <c r="H47" i="28"/>
  <c r="I42" i="28"/>
  <c r="H42" i="28"/>
  <c r="I39" i="28"/>
  <c r="H39" i="28"/>
  <c r="I36" i="28"/>
  <c r="H36" i="28"/>
  <c r="H34" i="28"/>
  <c r="H18" i="28"/>
  <c r="H16" i="28"/>
  <c r="G183" i="28"/>
  <c r="F183" i="28"/>
  <c r="E183" i="28"/>
  <c r="D183" i="28"/>
  <c r="G181" i="28"/>
  <c r="F181" i="28"/>
  <c r="E181" i="28"/>
  <c r="D181" i="28"/>
  <c r="G179" i="28"/>
  <c r="F179" i="28"/>
  <c r="E179" i="28"/>
  <c r="D179" i="28"/>
  <c r="G177" i="28"/>
  <c r="F177" i="28"/>
  <c r="E177" i="28"/>
  <c r="D177" i="28"/>
  <c r="G175" i="28"/>
  <c r="F175" i="28"/>
  <c r="E175" i="28"/>
  <c r="D175" i="28"/>
  <c r="G149" i="28"/>
  <c r="F149" i="28"/>
  <c r="E149" i="28"/>
  <c r="D149" i="28"/>
  <c r="G146" i="28"/>
  <c r="F146" i="28"/>
  <c r="E146" i="28"/>
  <c r="D146" i="28"/>
  <c r="G143" i="28"/>
  <c r="F143" i="28"/>
  <c r="E143" i="28"/>
  <c r="D143" i="28"/>
  <c r="G141" i="28"/>
  <c r="F141" i="28"/>
  <c r="E141" i="28"/>
  <c r="D141" i="28"/>
  <c r="G133" i="28"/>
  <c r="F133" i="28"/>
  <c r="E133" i="28"/>
  <c r="D133" i="28"/>
  <c r="G131" i="28"/>
  <c r="F131" i="28"/>
  <c r="E131" i="28"/>
  <c r="D131" i="28"/>
  <c r="G126" i="28"/>
  <c r="F126" i="28"/>
  <c r="E126" i="28"/>
  <c r="D126" i="28"/>
  <c r="G124" i="28"/>
  <c r="F124" i="28"/>
  <c r="E124" i="28"/>
  <c r="D124" i="28"/>
  <c r="G122" i="28"/>
  <c r="F122" i="28"/>
  <c r="E122" i="28"/>
  <c r="D122" i="28"/>
  <c r="G120" i="28"/>
  <c r="F120" i="28"/>
  <c r="E120" i="28"/>
  <c r="D120" i="28"/>
  <c r="G118" i="28"/>
  <c r="F118" i="28"/>
  <c r="E118" i="28"/>
  <c r="D118" i="28"/>
  <c r="G116" i="28"/>
  <c r="F116" i="28"/>
  <c r="E116" i="28"/>
  <c r="D116" i="28"/>
  <c r="G111" i="28"/>
  <c r="F111" i="28"/>
  <c r="E111" i="28"/>
  <c r="D111" i="28"/>
  <c r="G106" i="28"/>
  <c r="F106" i="28"/>
  <c r="E106" i="28"/>
  <c r="D106" i="28"/>
  <c r="G103" i="28"/>
  <c r="F103" i="28"/>
  <c r="E103" i="28"/>
  <c r="D103" i="28"/>
  <c r="G95" i="28"/>
  <c r="F95" i="28"/>
  <c r="E95" i="28"/>
  <c r="D95" i="28"/>
  <c r="G91" i="28"/>
  <c r="F91" i="28"/>
  <c r="E91" i="28"/>
  <c r="D91" i="28"/>
  <c r="G89" i="28"/>
  <c r="F89" i="28"/>
  <c r="E89" i="28"/>
  <c r="D89" i="28"/>
  <c r="G85" i="28"/>
  <c r="F85" i="28"/>
  <c r="E85" i="28"/>
  <c r="D85" i="28"/>
  <c r="G82" i="28"/>
  <c r="F82" i="28"/>
  <c r="E82" i="28"/>
  <c r="D82" i="28"/>
  <c r="G77" i="28"/>
  <c r="F77" i="28"/>
  <c r="E77" i="28"/>
  <c r="D77" i="28"/>
  <c r="G70" i="28"/>
  <c r="F70" i="28"/>
  <c r="E70" i="28"/>
  <c r="D70" i="28"/>
  <c r="G65" i="28"/>
  <c r="F65" i="28"/>
  <c r="E65" i="28"/>
  <c r="D65" i="28"/>
  <c r="G60" i="28"/>
  <c r="F60" i="28"/>
  <c r="E60" i="28"/>
  <c r="D60" i="28"/>
  <c r="G58" i="28"/>
  <c r="F58" i="28"/>
  <c r="E58" i="28"/>
  <c r="D58" i="28"/>
  <c r="G54" i="28"/>
  <c r="F54" i="28"/>
  <c r="E54" i="28"/>
  <c r="D54" i="28"/>
  <c r="G51" i="28"/>
  <c r="F51" i="28"/>
  <c r="E51" i="28"/>
  <c r="D51" i="28"/>
  <c r="G47" i="28"/>
  <c r="F47" i="28"/>
  <c r="E47" i="28"/>
  <c r="D47" i="28"/>
  <c r="G42" i="28"/>
  <c r="F42" i="28"/>
  <c r="E42" i="28"/>
  <c r="D42" i="28"/>
  <c r="G39" i="28"/>
  <c r="F39" i="28"/>
  <c r="E39" i="28"/>
  <c r="D39" i="28"/>
  <c r="G36" i="28"/>
  <c r="F36" i="28"/>
  <c r="E36" i="28"/>
  <c r="D36" i="28"/>
  <c r="F34" i="28"/>
  <c r="D34" i="28"/>
  <c r="F18" i="28"/>
  <c r="D18" i="28"/>
  <c r="F16" i="28"/>
  <c r="D16" i="28"/>
  <c r="E184" i="28" l="1"/>
  <c r="E186" i="28" s="1"/>
  <c r="G184" i="28"/>
  <c r="G186" i="28" s="1"/>
  <c r="D184" i="28"/>
  <c r="F184" i="28"/>
  <c r="F185" i="28" s="1"/>
  <c r="F186" i="28" s="1"/>
  <c r="I184" i="28"/>
  <c r="I186" i="28" s="1"/>
  <c r="H184" i="28"/>
  <c r="H185" i="28" s="1"/>
  <c r="H186" i="28" s="1"/>
  <c r="D185" i="28"/>
  <c r="D186" i="28" s="1"/>
  <c r="G177" i="27"/>
  <c r="F177" i="27"/>
  <c r="E177" i="27"/>
  <c r="D177" i="27"/>
  <c r="G183" i="27"/>
  <c r="F183" i="27"/>
  <c r="G181" i="27"/>
  <c r="F181" i="27"/>
  <c r="G179" i="27"/>
  <c r="F179" i="27"/>
  <c r="G175" i="27"/>
  <c r="F175" i="27"/>
  <c r="G149" i="27"/>
  <c r="F149" i="27"/>
  <c r="G146" i="27"/>
  <c r="F146" i="27"/>
  <c r="G141" i="27"/>
  <c r="F141" i="27"/>
  <c r="G143" i="27"/>
  <c r="F143" i="27"/>
  <c r="G133" i="27"/>
  <c r="F133" i="27"/>
  <c r="G131" i="27"/>
  <c r="F131" i="27"/>
  <c r="G126" i="27"/>
  <c r="F126" i="27"/>
  <c r="G124" i="27"/>
  <c r="F124" i="27"/>
  <c r="G122" i="27"/>
  <c r="F122" i="27"/>
  <c r="G120" i="27"/>
  <c r="F120" i="27"/>
  <c r="G118" i="27"/>
  <c r="F118" i="27"/>
  <c r="G116" i="27"/>
  <c r="F116" i="27"/>
  <c r="G111" i="27"/>
  <c r="F111" i="27"/>
  <c r="G106" i="27"/>
  <c r="F106" i="27"/>
  <c r="G103" i="27"/>
  <c r="F103" i="27"/>
  <c r="G95" i="27"/>
  <c r="F95" i="27"/>
  <c r="G91" i="27"/>
  <c r="F91" i="27"/>
  <c r="G89" i="27"/>
  <c r="F89" i="27"/>
  <c r="G85" i="27"/>
  <c r="F85" i="27"/>
  <c r="G82" i="27"/>
  <c r="F82" i="27"/>
  <c r="G77" i="27"/>
  <c r="F77" i="27"/>
  <c r="G70" i="27"/>
  <c r="F70" i="27"/>
  <c r="G65" i="27"/>
  <c r="F65" i="27"/>
  <c r="G60" i="27"/>
  <c r="F60" i="27"/>
  <c r="G58" i="27"/>
  <c r="F58" i="27"/>
  <c r="G54" i="27"/>
  <c r="F54" i="27"/>
  <c r="G51" i="27"/>
  <c r="F51" i="27"/>
  <c r="G47" i="27"/>
  <c r="F47" i="27"/>
  <c r="G42" i="27"/>
  <c r="F42" i="27"/>
  <c r="G39" i="27"/>
  <c r="F39" i="27"/>
  <c r="G36" i="27"/>
  <c r="F36" i="27"/>
  <c r="F34" i="27"/>
  <c r="F18" i="27"/>
  <c r="F16" i="27"/>
  <c r="E183" i="27"/>
  <c r="D183" i="27"/>
  <c r="E181" i="27"/>
  <c r="D181" i="27"/>
  <c r="E179" i="27"/>
  <c r="D179" i="27"/>
  <c r="E175" i="27"/>
  <c r="D175" i="27"/>
  <c r="E149" i="27"/>
  <c r="D149" i="27"/>
  <c r="E146" i="27"/>
  <c r="D146" i="27"/>
  <c r="E141" i="27"/>
  <c r="D141" i="27"/>
  <c r="E143" i="27"/>
  <c r="D143" i="27"/>
  <c r="E133" i="27"/>
  <c r="D133" i="27"/>
  <c r="E131" i="27"/>
  <c r="D131" i="27"/>
  <c r="E126" i="27"/>
  <c r="D126" i="27"/>
  <c r="E124" i="27"/>
  <c r="D124" i="27"/>
  <c r="E122" i="27"/>
  <c r="D122" i="27"/>
  <c r="E120" i="27"/>
  <c r="D120" i="27"/>
  <c r="E118" i="27"/>
  <c r="D118" i="27"/>
  <c r="E116" i="27"/>
  <c r="D116" i="27"/>
  <c r="E111" i="27"/>
  <c r="D111" i="27"/>
  <c r="E106" i="27"/>
  <c r="D106" i="27"/>
  <c r="E103" i="27"/>
  <c r="D103" i="27"/>
  <c r="E95" i="27"/>
  <c r="D95" i="27"/>
  <c r="E91" i="27"/>
  <c r="D91" i="27"/>
  <c r="E89" i="27"/>
  <c r="D89" i="27"/>
  <c r="E85" i="27"/>
  <c r="D85" i="27"/>
  <c r="E82" i="27"/>
  <c r="D82" i="27"/>
  <c r="E77" i="27"/>
  <c r="D77" i="27"/>
  <c r="E70" i="27"/>
  <c r="D70" i="27"/>
  <c r="E65" i="27"/>
  <c r="D65" i="27"/>
  <c r="E60" i="27"/>
  <c r="D60" i="27"/>
  <c r="E58" i="27"/>
  <c r="D58" i="27"/>
  <c r="E54" i="27"/>
  <c r="D54" i="27"/>
  <c r="E51" i="27"/>
  <c r="D51" i="27"/>
  <c r="E47" i="27"/>
  <c r="D47" i="27"/>
  <c r="E42" i="27"/>
  <c r="D42" i="27"/>
  <c r="E39" i="27"/>
  <c r="D39" i="27"/>
  <c r="E36" i="27"/>
  <c r="D36" i="27"/>
  <c r="D34" i="27"/>
  <c r="D18" i="27"/>
  <c r="D16" i="27"/>
  <c r="E181" i="26"/>
  <c r="D181" i="26"/>
  <c r="E179" i="26"/>
  <c r="D179" i="26"/>
  <c r="E177" i="26"/>
  <c r="D177" i="26"/>
  <c r="E175" i="26"/>
  <c r="D175" i="26"/>
  <c r="E149" i="26"/>
  <c r="D149" i="26"/>
  <c r="E146" i="26"/>
  <c r="D146" i="26"/>
  <c r="E143" i="26"/>
  <c r="D143" i="26"/>
  <c r="E135" i="26"/>
  <c r="D135" i="26"/>
  <c r="E133" i="26"/>
  <c r="D133" i="26"/>
  <c r="E131" i="26"/>
  <c r="D131" i="26"/>
  <c r="E126" i="26"/>
  <c r="D126" i="26"/>
  <c r="E124" i="26"/>
  <c r="D124" i="26"/>
  <c r="E122" i="26"/>
  <c r="D122" i="26"/>
  <c r="E120" i="26"/>
  <c r="D120" i="26"/>
  <c r="E118" i="26"/>
  <c r="D118" i="26"/>
  <c r="E116" i="26"/>
  <c r="D116" i="26"/>
  <c r="E111" i="26"/>
  <c r="D111" i="26"/>
  <c r="E106" i="26"/>
  <c r="D106" i="26"/>
  <c r="E103" i="26"/>
  <c r="D103" i="26"/>
  <c r="E95" i="26"/>
  <c r="D95" i="26"/>
  <c r="E91" i="26"/>
  <c r="D91" i="26"/>
  <c r="E89" i="26"/>
  <c r="D89" i="26"/>
  <c r="E85" i="26"/>
  <c r="D85" i="26"/>
  <c r="E82" i="26"/>
  <c r="D82" i="26"/>
  <c r="E77" i="26"/>
  <c r="D77" i="26"/>
  <c r="E70" i="26"/>
  <c r="D70" i="26"/>
  <c r="E65" i="26"/>
  <c r="D65" i="26"/>
  <c r="E60" i="26"/>
  <c r="D60" i="26"/>
  <c r="E58" i="26"/>
  <c r="D58" i="26"/>
  <c r="E54" i="26"/>
  <c r="D54" i="26"/>
  <c r="E51" i="26"/>
  <c r="D51" i="26"/>
  <c r="E47" i="26"/>
  <c r="D47" i="26"/>
  <c r="E42" i="26"/>
  <c r="D42" i="26"/>
  <c r="E39" i="26"/>
  <c r="D39" i="26"/>
  <c r="E36" i="26"/>
  <c r="D36" i="26"/>
  <c r="D34" i="26"/>
  <c r="D18" i="26"/>
  <c r="D16" i="26"/>
  <c r="H34" i="24"/>
  <c r="H16" i="24"/>
  <c r="I175" i="24"/>
  <c r="E135" i="24"/>
  <c r="D135" i="24"/>
  <c r="G184" i="27" l="1"/>
  <c r="E184" i="27"/>
  <c r="E186" i="27" s="1"/>
  <c r="F184" i="27"/>
  <c r="D184" i="27"/>
  <c r="D185" i="27" s="1"/>
  <c r="D186" i="27" s="1"/>
  <c r="G186" i="27"/>
  <c r="E182" i="26"/>
  <c r="E184" i="26" s="1"/>
  <c r="D182" i="26"/>
  <c r="G135" i="24"/>
  <c r="F135" i="24"/>
  <c r="I135" i="24"/>
  <c r="H135" i="24"/>
  <c r="I181" i="24"/>
  <c r="H181" i="24"/>
  <c r="G181" i="24"/>
  <c r="F181" i="24"/>
  <c r="E181" i="24"/>
  <c r="D181" i="24"/>
  <c r="G175" i="24"/>
  <c r="E175" i="24"/>
  <c r="D175" i="24"/>
  <c r="F175" i="24"/>
  <c r="H175" i="24"/>
  <c r="D177" i="24"/>
  <c r="E177" i="24"/>
  <c r="F177" i="24"/>
  <c r="G177" i="24"/>
  <c r="H177" i="24"/>
  <c r="I177" i="24"/>
  <c r="D179" i="24"/>
  <c r="E179" i="24"/>
  <c r="F179" i="24"/>
  <c r="G179" i="24"/>
  <c r="H179" i="24"/>
  <c r="I179" i="24"/>
  <c r="I126" i="24"/>
  <c r="H126" i="24"/>
  <c r="G126" i="24"/>
  <c r="F126" i="24"/>
  <c r="E126" i="24"/>
  <c r="D126" i="24"/>
  <c r="G47" i="24"/>
  <c r="I149" i="24"/>
  <c r="H149" i="24"/>
  <c r="I146" i="24"/>
  <c r="H146" i="24"/>
  <c r="I143" i="24"/>
  <c r="H143" i="24"/>
  <c r="I133" i="24"/>
  <c r="H133" i="24"/>
  <c r="I131" i="24"/>
  <c r="H131" i="24"/>
  <c r="I124" i="24"/>
  <c r="H124" i="24"/>
  <c r="I122" i="24"/>
  <c r="H122" i="24"/>
  <c r="I120" i="24"/>
  <c r="H120" i="24"/>
  <c r="I118" i="24"/>
  <c r="H118" i="24"/>
  <c r="I116" i="24"/>
  <c r="H116" i="24"/>
  <c r="I111" i="24"/>
  <c r="H111" i="24"/>
  <c r="I106" i="24"/>
  <c r="H106" i="24"/>
  <c r="I103" i="24"/>
  <c r="H103" i="24"/>
  <c r="I95" i="24"/>
  <c r="H95" i="24"/>
  <c r="I91" i="24"/>
  <c r="H91" i="24"/>
  <c r="I89" i="24"/>
  <c r="H89" i="24"/>
  <c r="I85" i="24"/>
  <c r="H85" i="24"/>
  <c r="I82" i="24"/>
  <c r="H82" i="24"/>
  <c r="I77" i="24"/>
  <c r="H77" i="24"/>
  <c r="I70" i="24"/>
  <c r="H70" i="24"/>
  <c r="I65" i="24"/>
  <c r="H65" i="24"/>
  <c r="I60" i="24"/>
  <c r="H60" i="24"/>
  <c r="I58" i="24"/>
  <c r="H58" i="24"/>
  <c r="I54" i="24"/>
  <c r="H54" i="24"/>
  <c r="I51" i="24"/>
  <c r="H51" i="24"/>
  <c r="I47" i="24"/>
  <c r="H47" i="24"/>
  <c r="I42" i="24"/>
  <c r="H42" i="24"/>
  <c r="I39" i="24"/>
  <c r="H39" i="24"/>
  <c r="I36" i="24"/>
  <c r="H36" i="24"/>
  <c r="H18" i="24"/>
  <c r="G149" i="24"/>
  <c r="F149" i="24"/>
  <c r="G146" i="24"/>
  <c r="F146" i="24"/>
  <c r="G143" i="24"/>
  <c r="F143" i="24"/>
  <c r="G133" i="24"/>
  <c r="F133" i="24"/>
  <c r="G131" i="24"/>
  <c r="F131" i="24"/>
  <c r="G124" i="24"/>
  <c r="F124" i="24"/>
  <c r="G122" i="24"/>
  <c r="F122" i="24"/>
  <c r="G120" i="24"/>
  <c r="F120" i="24"/>
  <c r="G118" i="24"/>
  <c r="F118" i="24"/>
  <c r="G116" i="24"/>
  <c r="F116" i="24"/>
  <c r="G111" i="24"/>
  <c r="F111" i="24"/>
  <c r="G106" i="24"/>
  <c r="F106" i="24"/>
  <c r="G103" i="24"/>
  <c r="F103" i="24"/>
  <c r="G95" i="24"/>
  <c r="F95" i="24"/>
  <c r="G91" i="24"/>
  <c r="F91" i="24"/>
  <c r="G89" i="24"/>
  <c r="F89" i="24"/>
  <c r="G85" i="24"/>
  <c r="F85" i="24"/>
  <c r="G82" i="24"/>
  <c r="F82" i="24"/>
  <c r="G77" i="24"/>
  <c r="F77" i="24"/>
  <c r="G70" i="24"/>
  <c r="F70" i="24"/>
  <c r="G65" i="24"/>
  <c r="F65" i="24"/>
  <c r="G60" i="24"/>
  <c r="F60" i="24"/>
  <c r="G58" i="24"/>
  <c r="F58" i="24"/>
  <c r="G54" i="24"/>
  <c r="F54" i="24"/>
  <c r="G51" i="24"/>
  <c r="F51" i="24"/>
  <c r="F47" i="24"/>
  <c r="G42" i="24"/>
  <c r="F42" i="24"/>
  <c r="G39" i="24"/>
  <c r="F39" i="24"/>
  <c r="G36" i="24"/>
  <c r="F36" i="24"/>
  <c r="F34" i="24"/>
  <c r="F18" i="24"/>
  <c r="F16" i="24"/>
  <c r="E149" i="24"/>
  <c r="D149" i="24"/>
  <c r="E146" i="24"/>
  <c r="D146" i="24"/>
  <c r="E143" i="24"/>
  <c r="D143" i="24"/>
  <c r="E133" i="24"/>
  <c r="D133" i="24"/>
  <c r="E131" i="24"/>
  <c r="D131" i="24"/>
  <c r="E124" i="24"/>
  <c r="D124" i="24"/>
  <c r="E122" i="24"/>
  <c r="D122" i="24"/>
  <c r="E120" i="24"/>
  <c r="D120" i="24"/>
  <c r="E118" i="24"/>
  <c r="D118" i="24"/>
  <c r="E116" i="24"/>
  <c r="D116" i="24"/>
  <c r="E111" i="24"/>
  <c r="D111" i="24"/>
  <c r="E106" i="24"/>
  <c r="D106" i="24"/>
  <c r="E103" i="24"/>
  <c r="D103" i="24"/>
  <c r="E95" i="24"/>
  <c r="D95" i="24"/>
  <c r="E91" i="24"/>
  <c r="D91" i="24"/>
  <c r="E89" i="24"/>
  <c r="D89" i="24"/>
  <c r="E85" i="24"/>
  <c r="D85" i="24"/>
  <c r="E82" i="24"/>
  <c r="D82" i="24"/>
  <c r="E77" i="24"/>
  <c r="D77" i="24"/>
  <c r="E70" i="24"/>
  <c r="D70" i="24"/>
  <c r="E65" i="24"/>
  <c r="D65" i="24"/>
  <c r="E60" i="24"/>
  <c r="D60" i="24"/>
  <c r="E58" i="24"/>
  <c r="D58" i="24"/>
  <c r="E54" i="24"/>
  <c r="D54" i="24"/>
  <c r="E51" i="24"/>
  <c r="D51" i="24"/>
  <c r="E47" i="24"/>
  <c r="D47" i="24"/>
  <c r="E42" i="24"/>
  <c r="D42" i="24"/>
  <c r="E39" i="24"/>
  <c r="D39" i="24"/>
  <c r="E36" i="24"/>
  <c r="D36" i="24"/>
  <c r="D34" i="24"/>
  <c r="D18" i="24"/>
  <c r="D16" i="24"/>
  <c r="G182" i="24" l="1"/>
  <c r="G184" i="24" s="1"/>
  <c r="I182" i="24"/>
  <c r="I184" i="24" s="1"/>
  <c r="F185" i="27"/>
  <c r="F186" i="27" s="1"/>
  <c r="E182" i="24"/>
  <c r="E184" i="24" s="1"/>
  <c r="D183" i="26"/>
  <c r="D184" i="26" s="1"/>
  <c r="H182" i="24"/>
  <c r="F182" i="24"/>
  <c r="F183" i="24" s="1"/>
  <c r="F184" i="24" s="1"/>
  <c r="D182" i="24"/>
  <c r="D183" i="24" s="1"/>
  <c r="D184" i="24" s="1"/>
  <c r="G183" i="13"/>
  <c r="E183" i="13"/>
  <c r="G148" i="13"/>
  <c r="G138" i="13"/>
  <c r="F138" i="13"/>
  <c r="E138" i="13"/>
  <c r="D138" i="13"/>
  <c r="G129" i="13"/>
  <c r="F129" i="13"/>
  <c r="E129" i="13"/>
  <c r="D129" i="13"/>
  <c r="G189" i="13"/>
  <c r="F189" i="13"/>
  <c r="E189" i="13"/>
  <c r="D189" i="13"/>
  <c r="H183" i="24" l="1"/>
  <c r="H184" i="24" s="1"/>
  <c r="G61" i="13"/>
  <c r="G54" i="13"/>
  <c r="E148" i="13"/>
  <c r="F187" i="13"/>
  <c r="D187" i="13"/>
  <c r="F157" i="13"/>
  <c r="D157" i="13"/>
  <c r="F154" i="13"/>
  <c r="D154" i="13"/>
  <c r="F151" i="13"/>
  <c r="D151" i="13"/>
  <c r="F140" i="13"/>
  <c r="D140" i="13"/>
  <c r="F136" i="13"/>
  <c r="D136" i="13"/>
  <c r="F134" i="13"/>
  <c r="D134" i="13"/>
  <c r="F109" i="13"/>
  <c r="D109" i="13"/>
  <c r="F94" i="13"/>
  <c r="D94" i="13"/>
  <c r="F88" i="13"/>
  <c r="D88" i="13"/>
  <c r="F85" i="13"/>
  <c r="D85" i="13"/>
  <c r="F80" i="13"/>
  <c r="D80" i="13"/>
  <c r="F63" i="13"/>
  <c r="D63" i="13"/>
  <c r="F39" i="13"/>
  <c r="F42" i="13"/>
  <c r="F57" i="13"/>
  <c r="D39" i="13"/>
  <c r="D42" i="13"/>
  <c r="D57" i="13"/>
  <c r="D54" i="13"/>
  <c r="G157" i="13"/>
  <c r="E157" i="13"/>
  <c r="G136" i="13"/>
  <c r="E136" i="13"/>
  <c r="G121" i="13"/>
  <c r="F121" i="13"/>
  <c r="E121" i="13"/>
  <c r="D121" i="13"/>
  <c r="F37" i="13"/>
  <c r="G39" i="13"/>
  <c r="E39" i="13"/>
  <c r="D37" i="13"/>
  <c r="F54" i="13"/>
  <c r="E154" i="13"/>
  <c r="F16" i="13"/>
  <c r="G154" i="13"/>
  <c r="D45" i="13"/>
  <c r="G187" i="13"/>
  <c r="E187" i="13"/>
  <c r="G185" i="13"/>
  <c r="F185" i="13"/>
  <c r="E185" i="13"/>
  <c r="D185" i="13"/>
  <c r="F183" i="13"/>
  <c r="D183" i="13"/>
  <c r="G151" i="13"/>
  <c r="E151" i="13"/>
  <c r="F148" i="13"/>
  <c r="D148" i="13"/>
  <c r="E140" i="13"/>
  <c r="G134" i="13"/>
  <c r="E134" i="13"/>
  <c r="G127" i="13"/>
  <c r="F127" i="13"/>
  <c r="E127" i="13"/>
  <c r="D127" i="13"/>
  <c r="G125" i="13"/>
  <c r="F125" i="13"/>
  <c r="E125" i="13"/>
  <c r="D125" i="13"/>
  <c r="G123" i="13"/>
  <c r="F123" i="13"/>
  <c r="E123" i="13"/>
  <c r="D123" i="13"/>
  <c r="G119" i="13"/>
  <c r="F119" i="13"/>
  <c r="E119" i="13"/>
  <c r="D119" i="13"/>
  <c r="G114" i="13"/>
  <c r="F114" i="13"/>
  <c r="E114" i="13"/>
  <c r="D114" i="13"/>
  <c r="G109" i="13"/>
  <c r="E109" i="13"/>
  <c r="G106" i="13"/>
  <c r="F106" i="13"/>
  <c r="E106" i="13"/>
  <c r="D106" i="13"/>
  <c r="G98" i="13"/>
  <c r="F98" i="13"/>
  <c r="E98" i="13"/>
  <c r="D98" i="13"/>
  <c r="G94" i="13"/>
  <c r="E94" i="13"/>
  <c r="G92" i="13"/>
  <c r="F92" i="13"/>
  <c r="E92" i="13"/>
  <c r="D92" i="13"/>
  <c r="G88" i="13"/>
  <c r="E88" i="13"/>
  <c r="G85" i="13"/>
  <c r="E85" i="13"/>
  <c r="G80" i="13"/>
  <c r="E80" i="13"/>
  <c r="G73" i="13"/>
  <c r="F73" i="13"/>
  <c r="E73" i="13"/>
  <c r="D73" i="13"/>
  <c r="G68" i="13"/>
  <c r="F68" i="13"/>
  <c r="E68" i="13"/>
  <c r="D68" i="13"/>
  <c r="G63" i="13"/>
  <c r="E63" i="13"/>
  <c r="F61" i="13"/>
  <c r="E61" i="13"/>
  <c r="D61" i="13"/>
  <c r="G57" i="13"/>
  <c r="E57" i="13"/>
  <c r="E54" i="13"/>
  <c r="G50" i="13"/>
  <c r="F50" i="13"/>
  <c r="E50" i="13"/>
  <c r="D50" i="13"/>
  <c r="G45" i="13"/>
  <c r="F45" i="13"/>
  <c r="E45" i="13"/>
  <c r="G42" i="13"/>
  <c r="E42" i="13"/>
  <c r="F18" i="13"/>
  <c r="D18" i="13"/>
  <c r="D16" i="13"/>
  <c r="G190" i="13" l="1"/>
  <c r="G192" i="13" s="1"/>
  <c r="F190" i="13"/>
  <c r="E190" i="13"/>
  <c r="E192" i="13" s="1"/>
  <c r="D190" i="13"/>
  <c r="D191" i="13" l="1"/>
  <c r="D192" i="13" s="1"/>
  <c r="F191" i="13"/>
  <c r="F192" i="13" s="1"/>
</calcChain>
</file>

<file path=xl/sharedStrings.xml><?xml version="1.0" encoding="utf-8"?>
<sst xmlns="http://schemas.openxmlformats.org/spreadsheetml/2006/main" count="3991" uniqueCount="481">
  <si>
    <t>Příjmy</t>
  </si>
  <si>
    <t>Výdaje</t>
  </si>
  <si>
    <t>Daň z příjmu FO</t>
  </si>
  <si>
    <t>Daň z příjmu FO - podnikatelé</t>
  </si>
  <si>
    <t>Daň z příjmu - práv. osoby</t>
  </si>
  <si>
    <t>DPH</t>
  </si>
  <si>
    <t>Poplatek ze psů</t>
  </si>
  <si>
    <t>Poplatek za rekreační pobyt</t>
  </si>
  <si>
    <t>Poplatek za úžívání veřejného proetanství</t>
  </si>
  <si>
    <t>Správní poplatky</t>
  </si>
  <si>
    <t>Daň z hazardních her</t>
  </si>
  <si>
    <t>Výtěžek z provozování loterií</t>
  </si>
  <si>
    <t>Daň z nemovitosti</t>
  </si>
  <si>
    <t>Splátky půjček</t>
  </si>
  <si>
    <t>Dotace na údržbu lyžařských tras - Magistrála</t>
  </si>
  <si>
    <t>5021, 5139</t>
  </si>
  <si>
    <t>5138,5139, 5169,5171</t>
  </si>
  <si>
    <t>5021,5137, 5139</t>
  </si>
  <si>
    <t>PHM, Zimní údržba komunikací</t>
  </si>
  <si>
    <t>5156, 5169</t>
  </si>
  <si>
    <t>Svazek Bystřice - cyklotrasa</t>
  </si>
  <si>
    <r>
      <t>5139</t>
    </r>
    <r>
      <rPr>
        <sz val="8"/>
        <color indexed="8"/>
        <rFont val="Arial"/>
        <family val="2"/>
        <charset val="238"/>
      </rPr>
      <t>, 5169,5171</t>
    </r>
  </si>
  <si>
    <t>Příspěvek zřizovatele</t>
  </si>
  <si>
    <t>5011,5021,5031,5032</t>
  </si>
  <si>
    <t>majetek, programy</t>
  </si>
  <si>
    <t>5137, 5172</t>
  </si>
  <si>
    <t>5137, 5139, 5169, 5171</t>
  </si>
  <si>
    <t>5139,5169,5175</t>
  </si>
  <si>
    <t>Dary - karneval, MDD, vinobraní)</t>
  </si>
  <si>
    <t>5139, 5169</t>
  </si>
  <si>
    <t>DoPP</t>
  </si>
  <si>
    <t>SPOZ</t>
  </si>
  <si>
    <t>2324,5151,5154</t>
  </si>
  <si>
    <t>5156, 5171</t>
  </si>
  <si>
    <t>2324,5151,5154, 5169</t>
  </si>
  <si>
    <t>2111, 5139, 5171</t>
  </si>
  <si>
    <t>Nájem</t>
  </si>
  <si>
    <t>Vyúčtování z let minulých</t>
  </si>
  <si>
    <t>Vyúčtování z let minulých, elektrická energie</t>
  </si>
  <si>
    <t>3631 - Veřejné osvětlení / celkem</t>
  </si>
  <si>
    <t>5021, 5139, 5156, 5169</t>
  </si>
  <si>
    <t>Nájmy</t>
  </si>
  <si>
    <t>2324,5361,5362</t>
  </si>
  <si>
    <t>Sběr a svoz</t>
  </si>
  <si>
    <t>Tříděnný odpad</t>
  </si>
  <si>
    <t>5011, 5031, 5032</t>
  </si>
  <si>
    <t>Rezervy, PHM</t>
  </si>
  <si>
    <t>5136,5137,5139,5361,5365</t>
  </si>
  <si>
    <t>PHM</t>
  </si>
  <si>
    <t>5038,5167,5169</t>
  </si>
  <si>
    <t xml:space="preserve">Odměny </t>
  </si>
  <si>
    <t>5032, 5031</t>
  </si>
  <si>
    <t>5021, 5139, 5173, 5175</t>
  </si>
  <si>
    <t>5031,5032,5038</t>
  </si>
  <si>
    <t>Právní služby (PF ČR)</t>
  </si>
  <si>
    <t>5167,5169, 5171</t>
  </si>
  <si>
    <t>Cestovné</t>
  </si>
  <si>
    <t>Pohoštění</t>
  </si>
  <si>
    <t>Pokladna</t>
  </si>
  <si>
    <t>Členské příspěvky Montagregion o.p.s</t>
  </si>
  <si>
    <t>Dary, příspěvky sdružením</t>
  </si>
  <si>
    <t>KOVP Ostrov</t>
  </si>
  <si>
    <t xml:space="preserve">Svazek obcí Bystřice </t>
  </si>
  <si>
    <t>Správní poplatek</t>
  </si>
  <si>
    <t>Půjčené prostředky</t>
  </si>
  <si>
    <t>C E L K E M</t>
  </si>
  <si>
    <t xml:space="preserve">Dorovnání rozpočtu </t>
  </si>
  <si>
    <t>projednáno na ZM</t>
  </si>
  <si>
    <t>zveřejněno</t>
  </si>
  <si>
    <t>sejmuto</t>
  </si>
  <si>
    <t>schváleno na ZM</t>
  </si>
  <si>
    <t>3613 - Nebytové hospodářství / celkem</t>
  </si>
  <si>
    <t>2324, 5154</t>
  </si>
  <si>
    <t>KK - POV</t>
  </si>
  <si>
    <t>Malířský plenér ř.č. 30</t>
  </si>
  <si>
    <t xml:space="preserve">       Údržba lyžařsk. Tras, vratky z let minulých</t>
  </si>
  <si>
    <t>5169, 5366</t>
  </si>
  <si>
    <t>5136,5139,5161,5162,5169</t>
  </si>
  <si>
    <t>Vítání občánků</t>
  </si>
  <si>
    <t>5161,5162,5163</t>
  </si>
  <si>
    <t>Daňové příjmy / celkem</t>
  </si>
  <si>
    <t>Přijaté transfery / celkem</t>
  </si>
  <si>
    <t>Přijaté splátky půjčených prostředků / celkem</t>
  </si>
  <si>
    <t>1039 - Ostatní záležitosti lesního hospodářství / celkem</t>
  </si>
  <si>
    <t>2143 - Cestovní ruch / celkem</t>
  </si>
  <si>
    <t>2212 - Silnice / celkem</t>
  </si>
  <si>
    <t>2219 - Ostatní záležitosti pozemních komunikací / celkem</t>
  </si>
  <si>
    <t>3113 - Základní školy / celkem</t>
  </si>
  <si>
    <t>3312 - Hudební činnost / celkem</t>
  </si>
  <si>
    <t>3314 - Činnosti knihovnické / celkem</t>
  </si>
  <si>
    <t>3315 - Činnosti muzeí a galerií / celkem</t>
  </si>
  <si>
    <t>3319 - Ostatní záležitosti kultury / celkem</t>
  </si>
  <si>
    <t>3322 - Zachování a obnova kulturních památek / celkem</t>
  </si>
  <si>
    <t>3392 - Zájmová činnost v kultuře / celkem</t>
  </si>
  <si>
    <t>3412 - Sportovní zařízení v majetku obce / celkem</t>
  </si>
  <si>
    <t>3419 - Ostatní tělovýchovná činnost / celkem</t>
  </si>
  <si>
    <t>3612 - Bytové hospodářství / celkem</t>
  </si>
  <si>
    <t>3632 - Pohřebnictví / celkem</t>
  </si>
  <si>
    <t>3721 - Sběr a svoz nebezpečných odpadů / celkem</t>
  </si>
  <si>
    <t>3722 - Sběr a svoz komunálních odpadů / celkem</t>
  </si>
  <si>
    <t>3745 - Péče o vzhled obcí a veřejnou zeleň / celkem</t>
  </si>
  <si>
    <t>3639 - Komunální služby a územní rozvoj j. n. / celkem</t>
  </si>
  <si>
    <t>5279 - Záležitost krizového řízení j. n. / celkem</t>
  </si>
  <si>
    <t>5512 - Požární ochrana - dobrovolná část / celkem</t>
  </si>
  <si>
    <t>6112 - Zastupitelstva obcí / celkem</t>
  </si>
  <si>
    <t>6171 - Činnost místní správy / celkem</t>
  </si>
  <si>
    <t>6310 - Obecné příjmy a výdaje z fin. operací / celkem</t>
  </si>
  <si>
    <t>6320 - Pojištění funkčně nespecifikované / celkem</t>
  </si>
  <si>
    <t>Paragrafy</t>
  </si>
  <si>
    <t>Položky</t>
  </si>
  <si>
    <t>5154,5169,5171</t>
  </si>
  <si>
    <t>5138,5169, 5175, 5194, 5199</t>
  </si>
  <si>
    <t>Odvody za odnětí půdy ze zemědělského půdního fondu</t>
  </si>
  <si>
    <t>Příspěvek na VPP UZ 13101</t>
  </si>
  <si>
    <t>2112, 2132,5169,5171</t>
  </si>
  <si>
    <t>1.</t>
  </si>
  <si>
    <t>2.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</si>
  <si>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</si>
  <si>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</si>
  <si>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</si>
  <si>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</si>
  <si>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</si>
  <si>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</si>
  <si>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</si>
  <si>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</si>
  <si>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</si>
  <si>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</si>
  <si>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</si>
  <si>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20.</t>
  </si>
  <si>
    <t>89.</t>
  </si>
  <si>
    <t>94.</t>
  </si>
  <si>
    <t>82.</t>
  </si>
  <si>
    <t>50.</t>
  </si>
  <si>
    <t>90.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</si>
  <si>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</si>
  <si>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</si>
  <si>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</si>
  <si>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</si>
  <si>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</si>
  <si>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</si>
  <si>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</si>
  <si>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</si>
  <si>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</si>
  <si>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</si>
  <si>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</si>
  <si>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</si>
  <si>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</si>
  <si>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</si>
  <si>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</si>
  <si>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</si>
  <si>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</si>
  <si>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</si>
  <si>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</si>
  <si>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</si>
  <si>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</si>
  <si>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</si>
  <si>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</si>
  <si>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</si>
  <si>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</si>
  <si>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</si>
  <si>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</si>
  <si>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</si>
  <si>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</si>
  <si>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55.</t>
  </si>
  <si>
    <t>99.</t>
  </si>
  <si>
    <t>66.</t>
  </si>
  <si>
    <t>46.</t>
  </si>
  <si>
    <t>47.</t>
  </si>
  <si>
    <t>48.</t>
  </si>
  <si>
    <t>49.</t>
  </si>
  <si>
    <t>51.</t>
  </si>
  <si>
    <t>52.</t>
  </si>
  <si>
    <t>53.</t>
  </si>
  <si>
    <t>54.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</si>
  <si>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</si>
  <si>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</si>
  <si>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</si>
  <si>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</si>
  <si>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</si>
  <si>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</si>
  <si>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</si>
  <si>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</si>
  <si>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</si>
  <si>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</si>
  <si>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</si>
  <si>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</si>
  <si>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</si>
  <si>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</si>
  <si>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</si>
  <si>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</si>
  <si>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</si>
  <si>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</si>
  <si>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</si>
  <si>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</si>
  <si>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</si>
  <si>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</si>
  <si>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</si>
  <si>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</si>
  <si>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</si>
  <si>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83.</t>
  </si>
  <si>
    <t>84.</t>
  </si>
  <si>
    <t>85.</t>
  </si>
  <si>
    <t>86.</t>
  </si>
  <si>
    <t>87.</t>
  </si>
  <si>
    <t>88.</t>
  </si>
  <si>
    <t>91.</t>
  </si>
  <si>
    <t>92.</t>
  </si>
  <si>
    <t>93.</t>
  </si>
  <si>
    <t>95.</t>
  </si>
  <si>
    <t>96.</t>
  </si>
  <si>
    <t>97.</t>
  </si>
  <si>
    <t>98.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</si>
  <si>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</si>
  <si>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</si>
  <si>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</si>
  <si>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</si>
  <si>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</si>
  <si>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</si>
  <si>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</si>
  <si>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</si>
  <si>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</si>
  <si>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</si>
  <si>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</si>
  <si>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</si>
  <si>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</si>
  <si>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</si>
  <si>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</si>
  <si>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</si>
  <si>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</si>
  <si>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</si>
  <si>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</si>
  <si>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</si>
  <si>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</si>
  <si>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</si>
  <si>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</si>
  <si>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</si>
  <si>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</si>
  <si>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</si>
  <si>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</si>
  <si>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</si>
  <si>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</si>
  <si>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</si>
  <si>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</si>
  <si>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</si>
  <si>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</si>
  <si>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</si>
  <si>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</si>
  <si>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</si>
  <si>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</si>
  <si>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</si>
  <si>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</si>
  <si>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</si>
  <si>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</si>
  <si>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</si>
  <si>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</si>
  <si>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</si>
  <si>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</si>
  <si>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</si>
  <si>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</si>
  <si>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5153, 5154</t>
  </si>
  <si>
    <t>Kronika - DoPP</t>
  </si>
  <si>
    <t>plyn, elektrická energie</t>
  </si>
  <si>
    <t>Studená voda</t>
  </si>
  <si>
    <t>PHM, nákup služeb</t>
  </si>
  <si>
    <t xml:space="preserve"> Turistika - prodej zboží</t>
  </si>
  <si>
    <t>Nákup materiálu a služeb</t>
  </si>
  <si>
    <t>DOPP, nákup materiálu</t>
  </si>
  <si>
    <t>Nákup materiálu</t>
  </si>
  <si>
    <t>Nákup zboží,  materiálu, služeb, opravy a udržování</t>
  </si>
  <si>
    <t>Nákup materiálu, služeb, opravy a udržování</t>
  </si>
  <si>
    <t>majetek, nákup materiálu, služeb, opravy a udržování</t>
  </si>
  <si>
    <t>PHM, opravy a udržování</t>
  </si>
  <si>
    <t>Poskytování služeb, nákup materiálu, opravy a udržování</t>
  </si>
  <si>
    <t>Pevná paliva</t>
  </si>
  <si>
    <t>Poplatky OSA za koncerty</t>
  </si>
  <si>
    <t>Knihy, nákup materiálu, služby el. komunikací, nákup služeb</t>
  </si>
  <si>
    <t>Kronika - nákup materiálu, služeb</t>
  </si>
  <si>
    <t>Věž kostela</t>
  </si>
  <si>
    <t>Podíl na opravách kostela</t>
  </si>
  <si>
    <t>Vyúčtování z let minulých, studená voda, elektrická energie</t>
  </si>
  <si>
    <t>Příspěvek na akce</t>
  </si>
  <si>
    <t>Vyúčtování z let minulých, studená voda, elektrická energie, nákup služeb</t>
  </si>
  <si>
    <t>Poskytování služeb, nájmy</t>
  </si>
  <si>
    <t>Věž kostela - elektrická energie, opravy a udržování</t>
  </si>
  <si>
    <t>Rozhledna - nájmy, opravy a udržování</t>
  </si>
  <si>
    <t>Rozhledna - elektrická energie+vyúčtování</t>
  </si>
  <si>
    <t>Majetek, nákup materiálu, opravy a udržování</t>
  </si>
  <si>
    <t>DoPP, nákup materiául, PHM, nákup služeb</t>
  </si>
  <si>
    <t>Opravy a udržování</t>
  </si>
  <si>
    <t>Prodej pozemků, nájemné</t>
  </si>
  <si>
    <t>Kolky, daně</t>
  </si>
  <si>
    <t>Oochranné pomůcky, cestovné</t>
  </si>
  <si>
    <t>Ochranné pomůcky JSDH</t>
  </si>
  <si>
    <t>Tisk, majetek, nákup materiálu, kolky, daně</t>
  </si>
  <si>
    <t>Vyúčtování z let min., elektrická energie, studená voda, JAY systém</t>
  </si>
  <si>
    <t>Pojištění, školení, nákup služeb</t>
  </si>
  <si>
    <t>Pojištění</t>
  </si>
  <si>
    <t>Povinné pojištění</t>
  </si>
  <si>
    <t>DoPP, platy zaměstnanců, povinné pojištění</t>
  </si>
  <si>
    <t xml:space="preserve">Platy zaměstnanců, povinné pojištění  </t>
  </si>
  <si>
    <t>Odměny volební komise, DoPP, nákup materiálu, cestovné, stravné</t>
  </si>
  <si>
    <t>Vratka dotace</t>
  </si>
  <si>
    <t>Vyúčtování  z let minulých</t>
  </si>
  <si>
    <t>Platy zaměstnanců</t>
  </si>
  <si>
    <t>Knihy a tisk, nákup materiálu, programové vybavení</t>
  </si>
  <si>
    <t>5136, 5139, 5172</t>
  </si>
  <si>
    <t>Elektrická energie</t>
  </si>
  <si>
    <t>Služby školení, nákup služeb, opravy a udržování</t>
  </si>
  <si>
    <t>Úroky, poplatky bank</t>
  </si>
  <si>
    <t>Poštovní služby, el. komunikací, pojistky</t>
  </si>
  <si>
    <t>Platy zaměstnanců, DoPP, povinné pojištění</t>
  </si>
  <si>
    <t>148.</t>
  </si>
  <si>
    <t>149.</t>
  </si>
  <si>
    <t>150.</t>
  </si>
  <si>
    <t>151.</t>
  </si>
  <si>
    <t>152.</t>
  </si>
  <si>
    <t>2119, 2321, 5171</t>
  </si>
  <si>
    <t>5192, 5199, 5222, 5229</t>
  </si>
  <si>
    <t>KK - komunikace</t>
  </si>
  <si>
    <t>KK - cestovní ruch</t>
  </si>
  <si>
    <t>5132, 5134, 5137</t>
  </si>
  <si>
    <t>Věcná břemena, dary, opravy a udržování</t>
  </si>
  <si>
    <t>5137,5139,5169, 5171</t>
  </si>
  <si>
    <t>Příspěvek - krajská knihovna</t>
  </si>
  <si>
    <t>DoPP, všeobecný materiál</t>
  </si>
  <si>
    <t>118.</t>
  </si>
  <si>
    <t>MŽP ČR - program péče o krajinu UZ 15091</t>
  </si>
  <si>
    <t>5011, 5021, 5031, 5032</t>
  </si>
  <si>
    <t>Vánoční koncert</t>
  </si>
  <si>
    <t>Kostel UZ 34055</t>
  </si>
  <si>
    <t>Platy zaměstnanců, povinné pojištění UZ 13101</t>
  </si>
  <si>
    <t>2324,5151, 5154, 5161, 5162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</si>
  <si>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</si>
  <si>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</si>
  <si>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</si>
  <si>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</si>
  <si>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</si>
  <si>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</si>
  <si>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</si>
  <si>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</si>
  <si>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</si>
  <si>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</si>
  <si>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</si>
  <si>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</si>
  <si>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</si>
  <si>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</si>
  <si>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</si>
  <si>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</si>
  <si>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</si>
  <si>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</si>
  <si>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</si>
  <si>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</si>
  <si>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</si>
  <si>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</si>
  <si>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</si>
  <si>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</si>
  <si>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</si>
  <si>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</si>
  <si>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</si>
  <si>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</si>
  <si>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</si>
  <si>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</si>
  <si>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</si>
  <si>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</si>
  <si>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</si>
  <si>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</si>
  <si>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KK - památky</t>
  </si>
  <si>
    <t>Volby do krajských zastupitelstev UZ 98193</t>
  </si>
  <si>
    <t>KK - SDH UZ 14004</t>
  </si>
  <si>
    <t>2141, 5141, 5163</t>
  </si>
  <si>
    <t>3713 - Změny technologií vytápění / celkem</t>
  </si>
  <si>
    <t>Jednorázový příspěvek ze státní pokladny UZ 98024</t>
  </si>
  <si>
    <t>Dar za tříděný odpad</t>
  </si>
  <si>
    <t>Opravy Vo - ulice Lesní</t>
  </si>
  <si>
    <t>2133, 2310</t>
  </si>
  <si>
    <t>Pronájem stanu, prodej majetku</t>
  </si>
  <si>
    <t>1014 - Ozdrav.hosp.zvířat atd. / celkem</t>
  </si>
  <si>
    <t>nákup služeb</t>
  </si>
  <si>
    <t>Kanalizace - nákup služeb, opravy a udržování, stravné</t>
  </si>
  <si>
    <t>5169, 5171, 5175</t>
  </si>
  <si>
    <t xml:space="preserve">Opravy a udržování kult. památek </t>
  </si>
  <si>
    <t>5137,5139,5171, 5175</t>
  </si>
  <si>
    <t>5151,5154,5169, 5192</t>
  </si>
  <si>
    <t>Studená voda, elektrická energie, nákup služeb, náhrady</t>
  </si>
  <si>
    <t>2131, 5137</t>
  </si>
  <si>
    <t>Nájmy, DHDM</t>
  </si>
  <si>
    <t>2111,2119, 5169, 5909</t>
  </si>
  <si>
    <t>Věcná břemena, nákup služeb  - rozměření (GP), ost. neinv.výdaje</t>
  </si>
  <si>
    <t>investiční půjčené prostředky obyvatelstvu</t>
  </si>
  <si>
    <t>5139,5156,5169,5171,5173, 5192</t>
  </si>
  <si>
    <t>PHM, opravy a udržování, náhrady</t>
  </si>
  <si>
    <t>Materiál, služby a příspěvky</t>
  </si>
  <si>
    <t>5139, 5169, 5199</t>
  </si>
  <si>
    <t>6115- Volby do zastupitelstev krajů</t>
  </si>
  <si>
    <t>5134, 5137</t>
  </si>
  <si>
    <t xml:space="preserve">Prádlo, oděv, obuv, Majetek </t>
  </si>
  <si>
    <t>Příspvek na výkon státní správy</t>
  </si>
  <si>
    <t>2111, 2324</t>
  </si>
  <si>
    <t>Poskytování služeb (vstupné), náhrady</t>
  </si>
  <si>
    <t>Poskytování služeb, náhrady</t>
  </si>
  <si>
    <t>Projektová dokumentace - parkoviště</t>
  </si>
  <si>
    <t>5169, 6121</t>
  </si>
  <si>
    <t>PD dopravní značení, projektová dokumentace</t>
  </si>
  <si>
    <t>MŠMT - dotace pro ZŠ a MŠ HB</t>
  </si>
  <si>
    <t>Pronájem nebytytových prostor - O2, dotace od MŠMT</t>
  </si>
  <si>
    <t>2132, 5336</t>
  </si>
  <si>
    <t xml:space="preserve">Malířský plenér 2020 SOB </t>
  </si>
  <si>
    <t>6114 - Volby do Parlamentu ČR</t>
  </si>
  <si>
    <t>Volby do Parlamentu ČR</t>
  </si>
  <si>
    <t>187.</t>
  </si>
  <si>
    <t>PHM, opravy a udržování, náhrady, materiál</t>
  </si>
  <si>
    <t>3900 - Ost. činnosti souvis. se služb. pro obyv./ celkem</t>
  </si>
  <si>
    <t>Vyúčtování z let min., elektrická en., studená voda, JAY systém</t>
  </si>
  <si>
    <t>3725 - Využívání a zneškodňování komun. odp. / celkem</t>
  </si>
  <si>
    <t>2219 - Ostatní záležitosti pozem. komunikací / celkem</t>
  </si>
  <si>
    <t>2321 - Odvádění a čištění odpad. vod ... / celkem</t>
  </si>
  <si>
    <t>Vyúčtování z let min., studená voda, el. energie, nákup služeb</t>
  </si>
  <si>
    <t>3900 - Ost. činnosti souvis. se služ. pro obyv. / celkem</t>
  </si>
  <si>
    <t>3725 - Využívání a zneškodňování kom. odpadů / celkem</t>
  </si>
  <si>
    <t>2321 - Odvádění a čištění odpadních vod ... / celkem</t>
  </si>
  <si>
    <t>2111,2324,5361,5362</t>
  </si>
  <si>
    <t>5137, 5172, 6125</t>
  </si>
  <si>
    <t>5137, 5139, 5162, 5169, 5171</t>
  </si>
  <si>
    <t>188.</t>
  </si>
  <si>
    <t>6402 - Finanční vypořádání</t>
  </si>
  <si>
    <t>Příspěvek na výkon státní správy</t>
  </si>
  <si>
    <t>10.</t>
  </si>
  <si>
    <t>Skutečnost  dle FIN-2-12 rok 2020</t>
  </si>
  <si>
    <t>Skutečnost  dle FIN-2-12 rok 2021</t>
  </si>
  <si>
    <t>Rozpočet Města Horní Blatná 2020 - 2021</t>
  </si>
  <si>
    <t>2132, 2324, 5336</t>
  </si>
  <si>
    <t>2111, 2119, 2133, 2310</t>
  </si>
  <si>
    <t>Finanční vypořádání mezi obcemi</t>
  </si>
  <si>
    <t>Volby do Parlamentu ČR UZ 98071</t>
  </si>
  <si>
    <t>Zmírnění dopadů na daňové příjmy UZ 98037</t>
  </si>
  <si>
    <t>SDH UZ 14004 věcné vybavení</t>
  </si>
  <si>
    <t>Dary - karneval, MDD, vinobraní...)</t>
  </si>
  <si>
    <t>2111, 5139, 5171, 5192</t>
  </si>
  <si>
    <t xml:space="preserve">služby  </t>
  </si>
  <si>
    <t>3741 - ohrana druhů a stanovišť / celkem</t>
  </si>
  <si>
    <t>5213 - krizová opatření/ celkem</t>
  </si>
  <si>
    <t>Materiál, PHM, dary</t>
  </si>
  <si>
    <t>5139, 5156, 5194</t>
  </si>
  <si>
    <t>Stroje, přístroje a zařízení</t>
  </si>
  <si>
    <t>Výpočetní technika</t>
  </si>
  <si>
    <t>189.</t>
  </si>
  <si>
    <t>190.</t>
  </si>
  <si>
    <t>191.</t>
  </si>
  <si>
    <t>192.</t>
  </si>
  <si>
    <t>193.</t>
  </si>
  <si>
    <t>194.</t>
  </si>
  <si>
    <t>195.</t>
  </si>
  <si>
    <t>196.</t>
  </si>
  <si>
    <t>Rozpočet Města Horní Blatná pro rok 2022</t>
  </si>
  <si>
    <t>Schválený rozpočet 2021</t>
  </si>
  <si>
    <t>Skutečnost dle FIN 2-12</t>
  </si>
  <si>
    <t>SDH věcné vybavení UZ 14004</t>
  </si>
  <si>
    <t>Vánoční koncert, trhy</t>
  </si>
  <si>
    <t>Návrh rozpočtu 2022</t>
  </si>
  <si>
    <t>Schválený rozpočet 2022</t>
  </si>
  <si>
    <t>KK - kultura</t>
  </si>
  <si>
    <t>DT SOB</t>
  </si>
  <si>
    <t>5213 - Krizové opatření / celkem</t>
  </si>
  <si>
    <t>5901,5139, 5156</t>
  </si>
  <si>
    <t>RO č. 1</t>
  </si>
  <si>
    <t>Zmírnění dopadů na daňové příjmy UZ 98043</t>
  </si>
  <si>
    <t>6221 - Humanitární zahraniční pomoc přímá / celkem</t>
  </si>
  <si>
    <t>Ostatní neinvestiční transfery obyvatelstvu</t>
  </si>
  <si>
    <t>5901,5139, 5156, 5175</t>
  </si>
  <si>
    <t>5192, 5199, 5222, 5223, 5229</t>
  </si>
  <si>
    <t>Dary, příspěvky sdružením, církvi</t>
  </si>
  <si>
    <t>RO č. 2</t>
  </si>
  <si>
    <r>
      <rPr>
        <sz val="8"/>
        <color rgb="FFFF0000"/>
        <rFont val="Arial"/>
        <family val="2"/>
        <charset val="238"/>
      </rPr>
      <t>2111</t>
    </r>
    <r>
      <rPr>
        <sz val="8"/>
        <rFont val="Arial"/>
        <family val="2"/>
        <charset val="238"/>
      </rPr>
      <t>, 2133, 2310</t>
    </r>
  </si>
  <si>
    <t>RO č. 3</t>
  </si>
  <si>
    <t>5139,5169, 5175, 5194, 5199</t>
  </si>
  <si>
    <t>2324,5151,5153,5154, 5169</t>
  </si>
  <si>
    <t>RO č. 4</t>
  </si>
  <si>
    <t>Volby UZ 98187</t>
  </si>
  <si>
    <t>6115 - Volby UZ 98187</t>
  </si>
  <si>
    <t>RO č. 5</t>
  </si>
  <si>
    <t>RO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</si>
</sst>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sz val="8"/>
      <name val="Calibri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0"/>
      </top>
      <bottom style="thick">
        <color indexed="0"/>
      </bottom>
      <diagonal/>
    </border>
    <border>
      <left/>
      <right style="thick">
        <color indexed="64"/>
      </right>
      <top style="thin">
        <color indexed="0"/>
      </top>
      <bottom style="thin">
        <color indexed="0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0"/>
      </bottom>
      <diagonal/>
    </border>
    <border>
      <left/>
      <right style="thick">
        <color indexed="64"/>
      </right>
      <top style="thin">
        <color indexed="0"/>
      </top>
      <bottom/>
      <diagonal/>
    </border>
    <border>
      <left/>
      <right style="thick">
        <color indexed="64"/>
      </right>
      <top style="thick">
        <color indexed="0"/>
      </top>
      <bottom style="thin">
        <color indexed="0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0"/>
      </top>
      <bottom style="thin">
        <color indexed="64"/>
      </bottom>
      <diagonal/>
    </border>
    <border>
      <left/>
      <right style="thick">
        <color indexed="64"/>
      </right>
      <top style="thin">
        <color indexed="0"/>
      </top>
      <bottom style="thick">
        <color indexed="0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0"/>
      </bottom>
      <diagonal/>
    </border>
    <border>
      <left/>
      <right style="thick">
        <color indexed="64"/>
      </right>
      <top style="thick">
        <color indexed="0"/>
      </top>
      <bottom/>
      <diagonal/>
    </border>
    <border>
      <left/>
      <right style="thick">
        <color indexed="64"/>
      </right>
      <top style="thin">
        <color indexed="0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/>
      <diagonal/>
    </border>
    <border>
      <left/>
      <right style="thick">
        <color indexed="64"/>
      </right>
      <top style="thin">
        <color indexed="8"/>
      </top>
      <bottom style="thin">
        <color indexed="0"/>
      </bottom>
      <diagonal/>
    </border>
    <border>
      <left/>
      <right style="thick">
        <color indexed="64"/>
      </right>
      <top style="thick">
        <color indexed="64"/>
      </top>
      <bottom style="thin">
        <color indexed="0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0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0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0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0"/>
      </bottom>
      <diagonal/>
    </border>
    <border>
      <left style="thick">
        <color indexed="64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ck">
        <color indexed="64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thick">
        <color indexed="64"/>
      </right>
      <top style="thick">
        <color indexed="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0"/>
      </bottom>
      <diagonal/>
    </border>
    <border>
      <left/>
      <right style="medium">
        <color indexed="64"/>
      </right>
      <top style="thick">
        <color indexed="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0"/>
      </top>
      <bottom style="thick">
        <color indexed="0"/>
      </bottom>
      <diagonal/>
    </border>
    <border>
      <left/>
      <right style="medium">
        <color indexed="64"/>
      </right>
      <top/>
      <bottom style="thick">
        <color indexed="0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0"/>
      </bottom>
      <diagonal/>
    </border>
    <border>
      <left/>
      <right style="medium">
        <color indexed="64"/>
      </right>
      <top style="thin">
        <color indexed="0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0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0"/>
      </bottom>
      <diagonal/>
    </border>
    <border>
      <left/>
      <right style="medium">
        <color indexed="64"/>
      </right>
      <top style="thin">
        <color indexed="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0"/>
      </top>
      <bottom style="thick">
        <color indexed="0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0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0"/>
      </bottom>
      <diagonal/>
    </border>
    <border>
      <left/>
      <right style="medium">
        <color indexed="64"/>
      </right>
      <top style="thick">
        <color indexed="64"/>
      </top>
      <bottom style="thick">
        <color indexed="8"/>
      </bottom>
      <diagonal/>
    </border>
    <border>
      <left/>
      <right style="thick">
        <color indexed="64"/>
      </right>
      <top style="thick">
        <color indexed="64"/>
      </top>
      <bottom style="thick">
        <color indexed="8"/>
      </bottom>
      <diagonal/>
    </border>
    <border>
      <left style="thin">
        <color indexed="0"/>
      </left>
      <right style="thick">
        <color indexed="64"/>
      </right>
      <top style="thick">
        <color indexed="64"/>
      </top>
      <bottom style="thick">
        <color indexed="0"/>
      </bottom>
      <diagonal/>
    </border>
    <border>
      <left style="thin">
        <color indexed="0"/>
      </left>
      <right style="thick">
        <color indexed="64"/>
      </right>
      <top style="thick">
        <color indexed="8"/>
      </top>
      <bottom style="thick">
        <color indexed="8"/>
      </bottom>
      <diagonal/>
    </border>
    <border>
      <left/>
      <right style="medium">
        <color indexed="64"/>
      </right>
      <top style="thick">
        <color indexed="8"/>
      </top>
      <bottom style="thick">
        <color indexed="8"/>
      </bottom>
      <diagonal/>
    </border>
    <border>
      <left/>
      <right style="thick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0"/>
      </left>
      <right style="thick">
        <color indexed="64"/>
      </right>
      <top style="thick">
        <color indexed="0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 style="thick">
        <color indexed="64"/>
      </top>
      <bottom style="thick">
        <color indexed="0"/>
      </bottom>
      <diagonal/>
    </border>
    <border>
      <left style="thin">
        <color indexed="0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0"/>
      </top>
      <bottom style="thick">
        <color indexed="64"/>
      </bottom>
      <diagonal/>
    </border>
    <border>
      <left/>
      <right style="thick">
        <color indexed="64"/>
      </right>
      <top style="thick">
        <color indexed="0"/>
      </top>
      <bottom style="thick">
        <color indexed="64"/>
      </bottom>
      <diagonal/>
    </border>
    <border>
      <left style="thin">
        <color indexed="0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ck">
        <color indexed="0"/>
      </top>
      <bottom/>
      <diagonal/>
    </border>
    <border>
      <left style="medium">
        <color indexed="64"/>
      </left>
      <right style="thick">
        <color indexed="64"/>
      </right>
      <top style="thin">
        <color indexed="0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0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0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0"/>
      </bottom>
      <diagonal/>
    </border>
    <border>
      <left style="medium">
        <color indexed="64"/>
      </left>
      <right style="thick">
        <color indexed="64"/>
      </right>
      <top style="thin">
        <color indexed="0"/>
      </top>
      <bottom style="thin">
        <color indexed="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0"/>
      </bottom>
      <diagonal/>
    </border>
    <border>
      <left style="thick">
        <color indexed="64"/>
      </left>
      <right style="thick">
        <color indexed="64"/>
      </right>
      <top/>
      <bottom style="thin">
        <color indexed="0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0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0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0"/>
      </top>
      <bottom style="thin">
        <color indexed="0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1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0" xfId="0" applyBorder="1"/>
    <xf numFmtId="4" fontId="0" fillId="0" borderId="0" xfId="0" applyNumberFormat="1"/>
    <xf numFmtId="0" fontId="0" fillId="0" borderId="0" xfId="0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4" fillId="2" borderId="88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4" fontId="0" fillId="0" borderId="0" xfId="0" applyNumberFormat="1" applyBorder="1" applyAlignment="1"/>
    <xf numFmtId="4" fontId="4" fillId="2" borderId="34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4" fillId="2" borderId="35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4" fillId="2" borderId="36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4" fontId="4" fillId="0" borderId="35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102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5" fillId="0" borderId="35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5" fillId="0" borderId="53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4" fontId="5" fillId="0" borderId="36" xfId="0" applyNumberFormat="1" applyFont="1" applyFill="1" applyBorder="1" applyAlignment="1">
      <alignment horizontal="center"/>
    </xf>
    <xf numFmtId="4" fontId="4" fillId="2" borderId="37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2" borderId="38" xfId="0" applyNumberFormat="1" applyFont="1" applyFill="1" applyBorder="1" applyAlignment="1">
      <alignment horizontal="center"/>
    </xf>
    <xf numFmtId="4" fontId="4" fillId="0" borderId="52" xfId="0" applyNumberFormat="1" applyFont="1" applyFill="1" applyBorder="1" applyAlignment="1">
      <alignment horizontal="center"/>
    </xf>
    <xf numFmtId="4" fontId="4" fillId="0" borderId="39" xfId="0" applyNumberFormat="1" applyFont="1" applyFill="1" applyBorder="1" applyAlignment="1">
      <alignment horizontal="center"/>
    </xf>
    <xf numFmtId="4" fontId="4" fillId="2" borderId="7" xfId="0" applyNumberFormat="1" applyFont="1" applyFill="1" applyBorder="1" applyAlignment="1">
      <alignment horizontal="center"/>
    </xf>
    <xf numFmtId="4" fontId="4" fillId="2" borderId="40" xfId="0" applyNumberFormat="1" applyFont="1" applyFill="1" applyBorder="1" applyAlignment="1">
      <alignment horizontal="center"/>
    </xf>
    <xf numFmtId="4" fontId="4" fillId="2" borderId="39" xfId="0" applyNumberFormat="1" applyFont="1" applyFill="1" applyBorder="1" applyAlignment="1">
      <alignment horizontal="center"/>
    </xf>
    <xf numFmtId="4" fontId="4" fillId="2" borderId="33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4" fillId="0" borderId="4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" fillId="2" borderId="42" xfId="0" applyNumberFormat="1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4" fillId="2" borderId="43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5" fillId="0" borderId="87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4" fillId="0" borderId="53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5" fillId="2" borderId="11" xfId="0" applyNumberFormat="1" applyFont="1" applyFill="1" applyBorder="1" applyAlignment="1">
      <alignment horizontal="center"/>
    </xf>
    <xf numFmtId="4" fontId="4" fillId="2" borderId="44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4" fontId="5" fillId="0" borderId="5" xfId="0" applyNumberFormat="1" applyFont="1" applyFill="1" applyBorder="1" applyAlignment="1">
      <alignment horizontal="center"/>
    </xf>
    <xf numFmtId="4" fontId="4" fillId="2" borderId="45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0" fontId="4" fillId="0" borderId="36" xfId="0" applyFont="1" applyBorder="1"/>
    <xf numFmtId="4" fontId="5" fillId="2" borderId="1" xfId="0" applyNumberFormat="1" applyFont="1" applyFill="1" applyBorder="1" applyAlignment="1">
      <alignment horizontal="center"/>
    </xf>
    <xf numFmtId="4" fontId="4" fillId="0" borderId="54" xfId="0" applyNumberFormat="1" applyFont="1" applyFill="1" applyBorder="1" applyAlignment="1">
      <alignment horizontal="center"/>
    </xf>
    <xf numFmtId="4" fontId="5" fillId="2" borderId="17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4" fillId="2" borderId="5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4" fillId="2" borderId="41" xfId="0" applyNumberFormat="1" applyFont="1" applyFill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4" fontId="4" fillId="2" borderId="46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4" fillId="2" borderId="47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" fontId="4" fillId="2" borderId="48" xfId="0" applyNumberFormat="1" applyFont="1" applyFill="1" applyBorder="1" applyAlignment="1">
      <alignment horizontal="center"/>
    </xf>
    <xf numFmtId="4" fontId="5" fillId="2" borderId="12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4" fillId="2" borderId="50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4" fillId="3" borderId="50" xfId="0" applyNumberFormat="1" applyFont="1" applyFill="1" applyBorder="1" applyAlignment="1">
      <alignment horizontal="center"/>
    </xf>
    <xf numFmtId="4" fontId="5" fillId="3" borderId="16" xfId="0" applyNumberFormat="1" applyFont="1" applyFill="1" applyBorder="1" applyAlignment="1">
      <alignment horizontal="center"/>
    </xf>
    <xf numFmtId="4" fontId="4" fillId="0" borderId="40" xfId="0" applyNumberFormat="1" applyFont="1" applyFill="1" applyBorder="1" applyAlignment="1">
      <alignment horizontal="center"/>
    </xf>
    <xf numFmtId="4" fontId="4" fillId="0" borderId="34" xfId="0" applyNumberFormat="1" applyFont="1" applyFill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4" fillId="2" borderId="30" xfId="0" applyNumberFormat="1" applyFont="1" applyFill="1" applyBorder="1" applyAlignment="1">
      <alignment horizontal="center"/>
    </xf>
    <xf numFmtId="4" fontId="4" fillId="2" borderId="101" xfId="0" applyNumberFormat="1" applyFont="1" applyFill="1" applyBorder="1" applyAlignment="1">
      <alignment horizontal="center"/>
    </xf>
    <xf numFmtId="4" fontId="4" fillId="2" borderId="31" xfId="0" applyNumberFormat="1" applyFont="1" applyFill="1" applyBorder="1" applyAlignment="1">
      <alignment horizontal="center"/>
    </xf>
    <xf numFmtId="4" fontId="4" fillId="2" borderId="32" xfId="0" applyNumberFormat="1" applyFont="1" applyFill="1" applyBorder="1" applyAlignment="1">
      <alignment horizontal="center"/>
    </xf>
    <xf numFmtId="4" fontId="4" fillId="2" borderId="53" xfId="0" applyNumberFormat="1" applyFont="1" applyFill="1" applyBorder="1" applyAlignment="1">
      <alignment horizontal="center"/>
    </xf>
    <xf numFmtId="4" fontId="4" fillId="3" borderId="31" xfId="0" applyNumberFormat="1" applyFont="1" applyFill="1" applyBorder="1" applyAlignment="1">
      <alignment horizontal="center"/>
    </xf>
    <xf numFmtId="4" fontId="4" fillId="3" borderId="35" xfId="0" applyNumberFormat="1" applyFont="1" applyFill="1" applyBorder="1" applyAlignment="1">
      <alignment horizontal="center"/>
    </xf>
    <xf numFmtId="4" fontId="4" fillId="2" borderId="29" xfId="0" applyNumberFormat="1" applyFont="1" applyFill="1" applyBorder="1" applyAlignment="1">
      <alignment horizontal="center"/>
    </xf>
    <xf numFmtId="4" fontId="4" fillId="2" borderId="49" xfId="0" applyNumberFormat="1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center"/>
    </xf>
    <xf numFmtId="4" fontId="4" fillId="0" borderId="101" xfId="0" applyNumberFormat="1" applyFont="1" applyFill="1" applyBorder="1" applyAlignment="1">
      <alignment horizontal="center"/>
    </xf>
    <xf numFmtId="4" fontId="4" fillId="0" borderId="29" xfId="0" applyNumberFormat="1" applyFont="1" applyFill="1" applyBorder="1" applyAlignment="1">
      <alignment horizontal="center"/>
    </xf>
    <xf numFmtId="4" fontId="4" fillId="3" borderId="40" xfId="0" applyNumberFormat="1" applyFont="1" applyFill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4" fontId="5" fillId="2" borderId="16" xfId="0" applyNumberFormat="1" applyFont="1" applyFill="1" applyBorder="1" applyAlignment="1">
      <alignment horizontal="center"/>
    </xf>
    <xf numFmtId="0" fontId="10" fillId="0" borderId="99" xfId="0" applyFont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0" fontId="10" fillId="0" borderId="95" xfId="0" applyFont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center"/>
    </xf>
    <xf numFmtId="1" fontId="5" fillId="2" borderId="19" xfId="0" applyNumberFormat="1" applyFont="1" applyFill="1" applyBorder="1" applyAlignment="1">
      <alignment horizontal="center"/>
    </xf>
    <xf numFmtId="1" fontId="5" fillId="2" borderId="20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1" fontId="4" fillId="2" borderId="7" xfId="0" applyNumberFormat="1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9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22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1" fontId="4" fillId="2" borderId="25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1" fontId="4" fillId="2" borderId="26" xfId="0" applyNumberFormat="1" applyFont="1" applyFill="1" applyBorder="1" applyAlignment="1">
      <alignment horizontal="center"/>
    </xf>
    <xf numFmtId="1" fontId="4" fillId="3" borderId="25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6" fillId="2" borderId="76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4" fontId="6" fillId="2" borderId="55" xfId="0" applyNumberFormat="1" applyFont="1" applyFill="1" applyBorder="1" applyAlignment="1">
      <alignment horizontal="center"/>
    </xf>
    <xf numFmtId="4" fontId="6" fillId="2" borderId="24" xfId="0" applyNumberFormat="1" applyFont="1" applyFill="1" applyBorder="1" applyAlignment="1">
      <alignment horizontal="center"/>
    </xf>
    <xf numFmtId="1" fontId="6" fillId="2" borderId="16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" fontId="6" fillId="2" borderId="56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1" fontId="6" fillId="2" borderId="82" xfId="0" applyNumberFormat="1" applyFont="1" applyFill="1" applyBorder="1" applyAlignment="1">
      <alignment horizontal="center"/>
    </xf>
    <xf numFmtId="0" fontId="6" fillId="2" borderId="86" xfId="0" applyFont="1" applyFill="1" applyBorder="1" applyAlignment="1">
      <alignment horizontal="center"/>
    </xf>
    <xf numFmtId="4" fontId="6" fillId="2" borderId="61" xfId="0" applyNumberFormat="1" applyFont="1" applyFill="1" applyBorder="1" applyAlignment="1">
      <alignment horizontal="center"/>
    </xf>
    <xf numFmtId="1" fontId="6" fillId="2" borderId="83" xfId="0" applyNumberFormat="1" applyFont="1" applyFill="1" applyBorder="1" applyAlignment="1">
      <alignment horizontal="center"/>
    </xf>
    <xf numFmtId="0" fontId="10" fillId="0" borderId="94" xfId="0" applyFont="1" applyBorder="1"/>
    <xf numFmtId="14" fontId="8" fillId="0" borderId="37" xfId="0" applyNumberFormat="1" applyFont="1" applyBorder="1"/>
    <xf numFmtId="0" fontId="8" fillId="0" borderId="60" xfId="0" applyFont="1" applyBorder="1"/>
    <xf numFmtId="14" fontId="8" fillId="0" borderId="59" xfId="0" applyNumberFormat="1" applyFont="1" applyBorder="1"/>
    <xf numFmtId="1" fontId="6" fillId="2" borderId="84" xfId="0" applyNumberFormat="1" applyFont="1" applyFill="1" applyBorder="1" applyAlignment="1">
      <alignment horizontal="center"/>
    </xf>
    <xf numFmtId="0" fontId="10" fillId="0" borderId="95" xfId="0" applyFont="1" applyBorder="1"/>
    <xf numFmtId="14" fontId="8" fillId="0" borderId="40" xfId="0" applyNumberFormat="1" applyFont="1" applyBorder="1"/>
    <xf numFmtId="0" fontId="8" fillId="0" borderId="57" xfId="0" applyFont="1" applyBorder="1"/>
    <xf numFmtId="1" fontId="6" fillId="2" borderId="85" xfId="0" applyNumberFormat="1" applyFont="1" applyFill="1" applyBorder="1" applyAlignment="1">
      <alignment horizontal="center"/>
    </xf>
    <xf numFmtId="0" fontId="10" fillId="0" borderId="96" xfId="0" applyFont="1" applyBorder="1"/>
    <xf numFmtId="14" fontId="8" fillId="0" borderId="44" xfId="0" applyNumberFormat="1" applyFont="1" applyBorder="1"/>
    <xf numFmtId="0" fontId="8" fillId="0" borderId="58" xfId="0" applyFont="1" applyBorder="1"/>
    <xf numFmtId="0" fontId="11" fillId="2" borderId="1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4" fontId="4" fillId="2" borderId="9" xfId="0" applyNumberFormat="1" applyFont="1" applyFill="1" applyBorder="1" applyAlignment="1">
      <alignment horizontal="center"/>
    </xf>
    <xf numFmtId="0" fontId="4" fillId="2" borderId="104" xfId="0" applyFont="1" applyFill="1" applyBorder="1" applyAlignment="1">
      <alignment horizontal="center"/>
    </xf>
    <xf numFmtId="4" fontId="5" fillId="0" borderId="48" xfId="0" applyNumberFormat="1" applyFont="1" applyFill="1" applyBorder="1" applyAlignment="1">
      <alignment horizontal="center"/>
    </xf>
    <xf numFmtId="1" fontId="4" fillId="2" borderId="106" xfId="0" applyNumberFormat="1" applyFont="1" applyFill="1" applyBorder="1" applyAlignment="1">
      <alignment horizontal="center"/>
    </xf>
    <xf numFmtId="4" fontId="6" fillId="2" borderId="90" xfId="0" applyNumberFormat="1" applyFont="1" applyFill="1" applyBorder="1" applyAlignment="1">
      <alignment horizontal="center"/>
    </xf>
    <xf numFmtId="0" fontId="10" fillId="0" borderId="91" xfId="0" applyFont="1" applyBorder="1" applyAlignment="1">
      <alignment horizontal="center"/>
    </xf>
    <xf numFmtId="0" fontId="10" fillId="0" borderId="107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0" fillId="0" borderId="109" xfId="0" applyFont="1" applyBorder="1"/>
    <xf numFmtId="1" fontId="6" fillId="2" borderId="105" xfId="0" applyNumberFormat="1" applyFont="1" applyFill="1" applyBorder="1" applyAlignment="1">
      <alignment horizontal="center"/>
    </xf>
    <xf numFmtId="1" fontId="6" fillId="2" borderId="27" xfId="0" applyNumberFormat="1" applyFont="1" applyFill="1" applyBorder="1" applyAlignment="1">
      <alignment horizontal="center"/>
    </xf>
    <xf numFmtId="1" fontId="6" fillId="2" borderId="103" xfId="0" applyNumberFormat="1" applyFont="1" applyFill="1" applyBorder="1" applyAlignment="1">
      <alignment horizontal="center"/>
    </xf>
    <xf numFmtId="1" fontId="6" fillId="2" borderId="98" xfId="0" applyNumberFormat="1" applyFont="1" applyFill="1" applyBorder="1" applyAlignment="1">
      <alignment horizontal="center"/>
    </xf>
    <xf numFmtId="1" fontId="6" fillId="2" borderId="95" xfId="0" applyNumberFormat="1" applyFont="1" applyFill="1" applyBorder="1" applyAlignment="1">
      <alignment horizontal="center"/>
    </xf>
    <xf numFmtId="1" fontId="6" fillId="2" borderId="96" xfId="0" applyNumberFormat="1" applyFont="1" applyFill="1" applyBorder="1" applyAlignment="1">
      <alignment horizontal="center"/>
    </xf>
    <xf numFmtId="0" fontId="6" fillId="4" borderId="63" xfId="0" applyFont="1" applyFill="1" applyBorder="1" applyAlignment="1">
      <alignment horizontal="center"/>
    </xf>
    <xf numFmtId="0" fontId="6" fillId="4" borderId="73" xfId="0" applyFont="1" applyFill="1" applyBorder="1" applyAlignment="1">
      <alignment horizontal="center"/>
    </xf>
    <xf numFmtId="4" fontId="6" fillId="4" borderId="50" xfId="0" applyNumberFormat="1" applyFont="1" applyFill="1" applyBorder="1" applyAlignment="1">
      <alignment horizontal="center"/>
    </xf>
    <xf numFmtId="4" fontId="9" fillId="4" borderId="16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0" fontId="6" fillId="4" borderId="77" xfId="0" applyFont="1" applyFill="1" applyBorder="1" applyAlignment="1">
      <alignment horizontal="center"/>
    </xf>
    <xf numFmtId="4" fontId="6" fillId="4" borderId="78" xfId="0" applyNumberFormat="1" applyFont="1" applyFill="1" applyBorder="1" applyAlignment="1">
      <alignment horizontal="center"/>
    </xf>
    <xf numFmtId="4" fontId="9" fillId="4" borderId="79" xfId="0" applyNumberFormat="1" applyFont="1" applyFill="1" applyBorder="1" applyAlignment="1">
      <alignment horizontal="center"/>
    </xf>
    <xf numFmtId="4" fontId="6" fillId="4" borderId="80" xfId="0" applyNumberFormat="1" applyFont="1" applyFill="1" applyBorder="1" applyAlignment="1">
      <alignment horizontal="center"/>
    </xf>
    <xf numFmtId="0" fontId="6" fillId="4" borderId="63" xfId="0" applyFont="1" applyFill="1" applyBorder="1" applyAlignment="1"/>
    <xf numFmtId="0" fontId="6" fillId="4" borderId="70" xfId="0" applyFont="1" applyFill="1" applyBorder="1" applyAlignment="1">
      <alignment horizontal="center"/>
    </xf>
    <xf numFmtId="4" fontId="6" fillId="4" borderId="68" xfId="0" applyNumberFormat="1" applyFont="1" applyFill="1" applyBorder="1" applyAlignment="1">
      <alignment horizontal="center"/>
    </xf>
    <xf numFmtId="4" fontId="6" fillId="4" borderId="69" xfId="0" applyNumberFormat="1" applyFont="1" applyFill="1" applyBorder="1" applyAlignment="1">
      <alignment horizontal="center"/>
    </xf>
    <xf numFmtId="4" fontId="9" fillId="4" borderId="69" xfId="0" applyNumberFormat="1" applyFont="1" applyFill="1" applyBorder="1" applyAlignment="1">
      <alignment horizontal="center"/>
    </xf>
    <xf numFmtId="0" fontId="6" fillId="4" borderId="67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0" fontId="6" fillId="4" borderId="66" xfId="0" applyFont="1" applyFill="1" applyBorder="1" applyAlignment="1">
      <alignment horizontal="center"/>
    </xf>
    <xf numFmtId="4" fontId="6" fillId="4" borderId="64" xfId="0" applyNumberFormat="1" applyFont="1" applyFill="1" applyBorder="1" applyAlignment="1">
      <alignment horizontal="center"/>
    </xf>
    <xf numFmtId="4" fontId="6" fillId="4" borderId="65" xfId="0" applyNumberFormat="1" applyFont="1" applyFill="1" applyBorder="1" applyAlignment="1">
      <alignment horizontal="center"/>
    </xf>
    <xf numFmtId="4" fontId="6" fillId="4" borderId="36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4" fontId="3" fillId="4" borderId="50" xfId="0" applyNumberFormat="1" applyFont="1" applyFill="1" applyBorder="1" applyAlignment="1">
      <alignment horizontal="center"/>
    </xf>
    <xf numFmtId="4" fontId="3" fillId="4" borderId="16" xfId="0" applyNumberFormat="1" applyFont="1" applyFill="1" applyBorder="1" applyAlignment="1">
      <alignment horizontal="center"/>
    </xf>
    <xf numFmtId="4" fontId="3" fillId="4" borderId="108" xfId="0" applyNumberFormat="1" applyFont="1" applyFill="1" applyBorder="1" applyAlignment="1">
      <alignment horizontal="center"/>
    </xf>
    <xf numFmtId="4" fontId="3" fillId="4" borderId="65" xfId="0" applyNumberFormat="1" applyFont="1" applyFill="1" applyBorder="1" applyAlignment="1">
      <alignment horizontal="center"/>
    </xf>
    <xf numFmtId="4" fontId="6" fillId="4" borderId="16" xfId="0" applyNumberFormat="1" applyFont="1" applyFill="1" applyBorder="1" applyAlignment="1">
      <alignment horizontal="center"/>
    </xf>
    <xf numFmtId="0" fontId="6" fillId="4" borderId="74" xfId="0" applyFont="1" applyFill="1" applyBorder="1" applyAlignment="1">
      <alignment horizontal="center"/>
    </xf>
    <xf numFmtId="4" fontId="6" fillId="4" borderId="75" xfId="0" applyNumberFormat="1" applyFont="1" applyFill="1" applyBorder="1" applyAlignment="1">
      <alignment horizontal="center"/>
    </xf>
    <xf numFmtId="4" fontId="9" fillId="4" borderId="76" xfId="0" applyNumberFormat="1" applyFont="1" applyFill="1" applyBorder="1" applyAlignment="1">
      <alignment horizontal="center"/>
    </xf>
    <xf numFmtId="0" fontId="6" fillId="4" borderId="110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4" fillId="0" borderId="8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" fontId="4" fillId="0" borderId="37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4" fontId="4" fillId="0" borderId="38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4" fillId="0" borderId="43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" fontId="4" fillId="0" borderId="33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4" fontId="4" fillId="0" borderId="36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4" fontId="4" fillId="0" borderId="44" xfId="0" applyNumberFormat="1" applyFont="1" applyFill="1" applyBorder="1" applyAlignment="1">
      <alignment horizontal="center"/>
    </xf>
    <xf numFmtId="4" fontId="4" fillId="0" borderId="45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4" fontId="5" fillId="0" borderId="52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4" fontId="4" fillId="0" borderId="51" xfId="0" applyNumberFormat="1" applyFont="1" applyFill="1" applyBorder="1" applyAlignment="1">
      <alignment horizontal="center"/>
    </xf>
    <xf numFmtId="4" fontId="4" fillId="0" borderId="41" xfId="0" applyNumberFormat="1" applyFont="1" applyFill="1" applyBorder="1" applyAlignment="1">
      <alignment horizontal="center"/>
    </xf>
    <xf numFmtId="4" fontId="4" fillId="0" borderId="46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" fontId="4" fillId="0" borderId="47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4" fillId="0" borderId="50" xfId="0" applyNumberFormat="1" applyFont="1" applyFill="1" applyBorder="1" applyAlignment="1">
      <alignment horizontal="center"/>
    </xf>
    <xf numFmtId="1" fontId="4" fillId="0" borderId="97" xfId="0" applyNumberFormat="1" applyFont="1" applyFill="1" applyBorder="1" applyAlignment="1">
      <alignment horizontal="center"/>
    </xf>
    <xf numFmtId="1" fontId="4" fillId="0" borderId="95" xfId="0" applyNumberFormat="1" applyFont="1" applyFill="1" applyBorder="1" applyAlignment="1">
      <alignment horizontal="center"/>
    </xf>
    <xf numFmtId="1" fontId="4" fillId="0" borderId="111" xfId="0" applyNumberFormat="1" applyFont="1" applyFill="1" applyBorder="1" applyAlignment="1">
      <alignment horizontal="center"/>
    </xf>
    <xf numFmtId="1" fontId="4" fillId="0" borderId="112" xfId="0" applyNumberFormat="1" applyFont="1" applyFill="1" applyBorder="1" applyAlignment="1">
      <alignment horizontal="center"/>
    </xf>
    <xf numFmtId="0" fontId="4" fillId="0" borderId="97" xfId="0" applyFont="1" applyFill="1" applyBorder="1" applyAlignment="1">
      <alignment horizontal="center"/>
    </xf>
    <xf numFmtId="1" fontId="4" fillId="0" borderId="113" xfId="0" applyNumberFormat="1" applyFont="1" applyFill="1" applyBorder="1" applyAlignment="1">
      <alignment horizontal="center"/>
    </xf>
    <xf numFmtId="1" fontId="4" fillId="0" borderId="114" xfId="0" applyNumberFormat="1" applyFont="1" applyFill="1" applyBorder="1" applyAlignment="1">
      <alignment horizontal="center"/>
    </xf>
    <xf numFmtId="4" fontId="4" fillId="0" borderId="31" xfId="0" applyNumberFormat="1" applyFont="1" applyFill="1" applyBorder="1" applyAlignment="1">
      <alignment horizontal="center"/>
    </xf>
    <xf numFmtId="1" fontId="4" fillId="0" borderId="106" xfId="0" applyNumberFormat="1" applyFont="1" applyFill="1" applyBorder="1" applyAlignment="1">
      <alignment horizontal="center"/>
    </xf>
    <xf numFmtId="4" fontId="4" fillId="0" borderId="32" xfId="0" applyNumberFormat="1" applyFont="1" applyFill="1" applyBorder="1" applyAlignment="1">
      <alignment horizontal="center"/>
    </xf>
    <xf numFmtId="1" fontId="4" fillId="0" borderId="115" xfId="0" applyNumberFormat="1" applyFont="1" applyFill="1" applyBorder="1" applyAlignment="1">
      <alignment horizontal="center"/>
    </xf>
    <xf numFmtId="1" fontId="4" fillId="0" borderId="116" xfId="0" applyNumberFormat="1" applyFont="1" applyFill="1" applyBorder="1" applyAlignment="1">
      <alignment horizontal="center"/>
    </xf>
    <xf numFmtId="1" fontId="4" fillId="0" borderId="99" xfId="0" applyNumberFormat="1" applyFont="1" applyFill="1" applyBorder="1" applyAlignment="1">
      <alignment horizontal="center"/>
    </xf>
    <xf numFmtId="1" fontId="4" fillId="0" borderId="40" xfId="0" applyNumberFormat="1" applyFont="1" applyFill="1" applyBorder="1" applyAlignment="1">
      <alignment horizontal="center"/>
    </xf>
    <xf numFmtId="1" fontId="4" fillId="0" borderId="104" xfId="0" applyNumberFormat="1" applyFont="1" applyFill="1" applyBorder="1" applyAlignment="1">
      <alignment horizontal="center"/>
    </xf>
    <xf numFmtId="4" fontId="4" fillId="0" borderId="87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center"/>
    </xf>
    <xf numFmtId="0" fontId="3" fillId="4" borderId="6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4" fontId="6" fillId="4" borderId="55" xfId="0" applyNumberFormat="1" applyFont="1" applyFill="1" applyBorder="1" applyAlignment="1">
      <alignment horizontal="center"/>
    </xf>
    <xf numFmtId="4" fontId="9" fillId="4" borderId="24" xfId="0" applyNumberFormat="1" applyFont="1" applyFill="1" applyBorder="1" applyAlignment="1">
      <alignment horizontal="center"/>
    </xf>
    <xf numFmtId="1" fontId="4" fillId="0" borderId="36" xfId="0" applyNumberFormat="1" applyFont="1" applyBorder="1" applyAlignment="1">
      <alignment horizontal="center"/>
    </xf>
    <xf numFmtId="1" fontId="4" fillId="0" borderId="84" xfId="0" applyNumberFormat="1" applyFont="1" applyBorder="1" applyAlignment="1">
      <alignment horizontal="center"/>
    </xf>
    <xf numFmtId="4" fontId="5" fillId="0" borderId="121" xfId="0" applyNumberFormat="1" applyFont="1" applyFill="1" applyBorder="1" applyAlignment="1">
      <alignment horizontal="center"/>
    </xf>
    <xf numFmtId="0" fontId="3" fillId="4" borderId="63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2" fillId="0" borderId="39" xfId="0" applyNumberFormat="1" applyFont="1" applyFill="1" applyBorder="1" applyAlignment="1">
      <alignment horizontal="center"/>
    </xf>
    <xf numFmtId="4" fontId="12" fillId="0" borderId="37" xfId="0" applyNumberFormat="1" applyFont="1" applyFill="1" applyBorder="1" applyAlignment="1">
      <alignment horizontal="center"/>
    </xf>
    <xf numFmtId="4" fontId="12" fillId="0" borderId="35" xfId="0" applyNumberFormat="1" applyFont="1" applyFill="1" applyBorder="1" applyAlignment="1">
      <alignment horizontal="center"/>
    </xf>
    <xf numFmtId="4" fontId="12" fillId="0" borderId="45" xfId="0" applyNumberFormat="1" applyFont="1" applyFill="1" applyBorder="1" applyAlignment="1">
      <alignment horizontal="center"/>
    </xf>
    <xf numFmtId="4" fontId="12" fillId="0" borderId="46" xfId="0" applyNumberFormat="1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center"/>
    </xf>
    <xf numFmtId="4" fontId="12" fillId="0" borderId="40" xfId="0" applyNumberFormat="1" applyFont="1" applyFill="1" applyBorder="1" applyAlignment="1">
      <alignment horizontal="center"/>
    </xf>
    <xf numFmtId="4" fontId="12" fillId="0" borderId="36" xfId="0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4" fontId="12" fillId="0" borderId="16" xfId="0" applyNumberFormat="1" applyFont="1" applyFill="1" applyBorder="1" applyAlignment="1">
      <alignment horizontal="center"/>
    </xf>
    <xf numFmtId="0" fontId="3" fillId="4" borderId="63" xfId="0" applyFont="1" applyFill="1" applyBorder="1" applyAlignment="1">
      <alignment horizontal="center"/>
    </xf>
    <xf numFmtId="4" fontId="12" fillId="5" borderId="5" xfId="0" applyNumberFormat="1" applyFont="1" applyFill="1" applyBorder="1" applyAlignment="1">
      <alignment horizontal="center"/>
    </xf>
    <xf numFmtId="4" fontId="4" fillId="5" borderId="3" xfId="0" applyNumberFormat="1" applyFont="1" applyFill="1" applyBorder="1" applyAlignment="1">
      <alignment horizontal="center"/>
    </xf>
    <xf numFmtId="4" fontId="5" fillId="5" borderId="3" xfId="0" applyNumberFormat="1" applyFont="1" applyFill="1" applyBorder="1" applyAlignment="1">
      <alignment horizontal="center"/>
    </xf>
    <xf numFmtId="4" fontId="5" fillId="5" borderId="12" xfId="0" applyNumberFormat="1" applyFont="1" applyFill="1" applyBorder="1" applyAlignment="1">
      <alignment horizontal="center"/>
    </xf>
    <xf numFmtId="4" fontId="5" fillId="5" borderId="14" xfId="0" applyNumberFormat="1" applyFont="1" applyFill="1" applyBorder="1" applyAlignment="1">
      <alignment horizontal="center"/>
    </xf>
    <xf numFmtId="4" fontId="5" fillId="5" borderId="5" xfId="0" applyNumberFormat="1" applyFont="1" applyFill="1" applyBorder="1" applyAlignment="1">
      <alignment horizontal="center"/>
    </xf>
    <xf numFmtId="4" fontId="5" fillId="5" borderId="4" xfId="0" applyNumberFormat="1" applyFont="1" applyFill="1" applyBorder="1" applyAlignment="1">
      <alignment horizontal="center"/>
    </xf>
    <xf numFmtId="4" fontId="13" fillId="4" borderId="108" xfId="0" applyNumberFormat="1" applyFont="1" applyFill="1" applyBorder="1" applyAlignment="1">
      <alignment horizontal="center"/>
    </xf>
    <xf numFmtId="4" fontId="13" fillId="4" borderId="65" xfId="0" applyNumberFormat="1" applyFont="1" applyFill="1" applyBorder="1" applyAlignment="1">
      <alignment horizontal="center"/>
    </xf>
    <xf numFmtId="4" fontId="14" fillId="2" borderId="34" xfId="0" applyNumberFormat="1" applyFont="1" applyFill="1" applyBorder="1" applyAlignment="1">
      <alignment horizontal="center"/>
    </xf>
    <xf numFmtId="4" fontId="14" fillId="2" borderId="5" xfId="0" applyNumberFormat="1" applyFont="1" applyFill="1" applyBorder="1" applyAlignment="1">
      <alignment horizontal="center"/>
    </xf>
    <xf numFmtId="4" fontId="14" fillId="2" borderId="35" xfId="0" applyNumberFormat="1" applyFont="1" applyFill="1" applyBorder="1" applyAlignment="1">
      <alignment horizontal="center"/>
    </xf>
    <xf numFmtId="4" fontId="14" fillId="2" borderId="3" xfId="0" applyNumberFormat="1" applyFont="1" applyFill="1" applyBorder="1" applyAlignment="1">
      <alignment horizontal="center"/>
    </xf>
    <xf numFmtId="4" fontId="14" fillId="2" borderId="36" xfId="0" applyNumberFormat="1" applyFont="1" applyFill="1" applyBorder="1" applyAlignment="1">
      <alignment horizontal="center"/>
    </xf>
    <xf numFmtId="4" fontId="14" fillId="2" borderId="6" xfId="0" applyNumberFormat="1" applyFont="1" applyFill="1" applyBorder="1" applyAlignment="1">
      <alignment horizontal="center"/>
    </xf>
    <xf numFmtId="4" fontId="15" fillId="4" borderId="64" xfId="0" applyNumberFormat="1" applyFont="1" applyFill="1" applyBorder="1" applyAlignment="1">
      <alignment horizontal="center"/>
    </xf>
    <xf numFmtId="4" fontId="15" fillId="4" borderId="65" xfId="0" applyNumberFormat="1" applyFont="1" applyFill="1" applyBorder="1" applyAlignment="1">
      <alignment horizontal="center"/>
    </xf>
    <xf numFmtId="4" fontId="14" fillId="0" borderId="35" xfId="0" applyNumberFormat="1" applyFont="1" applyFill="1" applyBorder="1" applyAlignment="1">
      <alignment horizontal="center"/>
    </xf>
    <xf numFmtId="4" fontId="14" fillId="0" borderId="3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4" fillId="0" borderId="4" xfId="0" applyNumberFormat="1" applyFont="1" applyFill="1" applyBorder="1" applyAlignment="1">
      <alignment horizontal="center"/>
    </xf>
    <xf numFmtId="4" fontId="14" fillId="0" borderId="36" xfId="0" applyNumberFormat="1" applyFont="1" applyFill="1" applyBorder="1" applyAlignment="1">
      <alignment horizontal="center"/>
    </xf>
    <xf numFmtId="4" fontId="14" fillId="0" borderId="6" xfId="0" applyNumberFormat="1" applyFont="1" applyFill="1" applyBorder="1" applyAlignment="1">
      <alignment horizontal="center"/>
    </xf>
    <xf numFmtId="4" fontId="14" fillId="0" borderId="34" xfId="0" applyNumberFormat="1" applyFont="1" applyFill="1" applyBorder="1" applyAlignment="1">
      <alignment horizontal="center"/>
    </xf>
    <xf numFmtId="4" fontId="14" fillId="0" borderId="5" xfId="0" applyNumberFormat="1" applyFont="1" applyFill="1" applyBorder="1" applyAlignment="1">
      <alignment horizontal="center"/>
    </xf>
    <xf numFmtId="4" fontId="15" fillId="4" borderId="68" xfId="0" applyNumberFormat="1" applyFont="1" applyFill="1" applyBorder="1" applyAlignment="1">
      <alignment horizontal="center"/>
    </xf>
    <xf numFmtId="4" fontId="15" fillId="4" borderId="69" xfId="0" applyNumberFormat="1" applyFont="1" applyFill="1" applyBorder="1" applyAlignment="1">
      <alignment horizontal="center"/>
    </xf>
    <xf numFmtId="4" fontId="14" fillId="0" borderId="37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4" fontId="14" fillId="0" borderId="38" xfId="0" applyNumberFormat="1" applyFont="1" applyFill="1" applyBorder="1" applyAlignment="1">
      <alignment horizontal="center"/>
    </xf>
    <xf numFmtId="4" fontId="14" fillId="0" borderId="52" xfId="0" applyNumberFormat="1" applyFont="1" applyFill="1" applyBorder="1" applyAlignment="1">
      <alignment horizontal="center"/>
    </xf>
    <xf numFmtId="4" fontId="15" fillId="4" borderId="36" xfId="0" applyNumberFormat="1" applyFont="1" applyFill="1" applyBorder="1" applyAlignment="1">
      <alignment horizontal="center"/>
    </xf>
    <xf numFmtId="4" fontId="15" fillId="4" borderId="1" xfId="0" applyNumberFormat="1" applyFont="1" applyFill="1" applyBorder="1" applyAlignment="1">
      <alignment horizontal="center"/>
    </xf>
    <xf numFmtId="4" fontId="14" fillId="0" borderId="39" xfId="0" applyNumberFormat="1" applyFont="1" applyFill="1" applyBorder="1" applyAlignment="1">
      <alignment horizontal="center"/>
    </xf>
    <xf numFmtId="4" fontId="14" fillId="0" borderId="7" xfId="0" applyNumberFormat="1" applyFont="1" applyFill="1" applyBorder="1" applyAlignment="1">
      <alignment horizontal="center"/>
    </xf>
    <xf numFmtId="4" fontId="14" fillId="0" borderId="40" xfId="0" applyNumberFormat="1" applyFont="1" applyFill="1" applyBorder="1" applyAlignment="1">
      <alignment horizontal="center"/>
    </xf>
    <xf numFmtId="4" fontId="14" fillId="0" borderId="33" xfId="0" applyNumberFormat="1" applyFont="1" applyFill="1" applyBorder="1" applyAlignment="1">
      <alignment horizontal="center"/>
    </xf>
    <xf numFmtId="4" fontId="14" fillId="0" borderId="42" xfId="0" applyNumberFormat="1" applyFont="1" applyFill="1" applyBorder="1" applyAlignment="1">
      <alignment horizontal="center"/>
    </xf>
    <xf numFmtId="4" fontId="14" fillId="0" borderId="10" xfId="0" applyNumberFormat="1" applyFont="1" applyFill="1" applyBorder="1" applyAlignment="1">
      <alignment horizontal="center"/>
    </xf>
    <xf numFmtId="4" fontId="14" fillId="0" borderId="43" xfId="0" applyNumberFormat="1" applyFont="1" applyFill="1" applyBorder="1" applyAlignment="1">
      <alignment horizontal="center"/>
    </xf>
    <xf numFmtId="4" fontId="14" fillId="0" borderId="9" xfId="0" applyNumberFormat="1" applyFont="1" applyFill="1" applyBorder="1" applyAlignment="1">
      <alignment horizontal="center"/>
    </xf>
    <xf numFmtId="4" fontId="14" fillId="0" borderId="53" xfId="0" applyNumberFormat="1" applyFont="1" applyFill="1" applyBorder="1" applyAlignment="1">
      <alignment horizontal="center"/>
    </xf>
    <xf numFmtId="4" fontId="14" fillId="0" borderId="44" xfId="0" applyNumberFormat="1" applyFont="1" applyFill="1" applyBorder="1" applyAlignment="1">
      <alignment horizontal="center"/>
    </xf>
    <xf numFmtId="4" fontId="14" fillId="0" borderId="23" xfId="0" applyNumberFormat="1" applyFont="1" applyFill="1" applyBorder="1" applyAlignment="1">
      <alignment horizontal="center"/>
    </xf>
    <xf numFmtId="4" fontId="15" fillId="4" borderId="50" xfId="0" applyNumberFormat="1" applyFont="1" applyFill="1" applyBorder="1" applyAlignment="1">
      <alignment horizontal="center"/>
    </xf>
    <xf numFmtId="4" fontId="15" fillId="4" borderId="16" xfId="0" applyNumberFormat="1" applyFont="1" applyFill="1" applyBorder="1" applyAlignment="1">
      <alignment horizontal="center"/>
    </xf>
    <xf numFmtId="4" fontId="14" fillId="0" borderId="45" xfId="0" applyNumberFormat="1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4" fontId="14" fillId="0" borderId="54" xfId="0" applyNumberFormat="1" applyFont="1" applyFill="1" applyBorder="1" applyAlignment="1">
      <alignment horizontal="center"/>
    </xf>
    <xf numFmtId="4" fontId="15" fillId="4" borderId="75" xfId="0" applyNumberFormat="1" applyFont="1" applyFill="1" applyBorder="1" applyAlignment="1">
      <alignment horizontal="center"/>
    </xf>
    <xf numFmtId="4" fontId="15" fillId="4" borderId="76" xfId="0" applyNumberFormat="1" applyFont="1" applyFill="1" applyBorder="1" applyAlignment="1">
      <alignment horizontal="center"/>
    </xf>
    <xf numFmtId="4" fontId="14" fillId="0" borderId="17" xfId="0" applyNumberFormat="1" applyFont="1" applyFill="1" applyBorder="1" applyAlignment="1">
      <alignment horizontal="center"/>
    </xf>
    <xf numFmtId="4" fontId="14" fillId="0" borderId="51" xfId="0" applyNumberFormat="1" applyFont="1" applyFill="1" applyBorder="1" applyAlignment="1">
      <alignment horizontal="center"/>
    </xf>
    <xf numFmtId="4" fontId="14" fillId="0" borderId="41" xfId="0" applyNumberFormat="1" applyFont="1" applyFill="1" applyBorder="1" applyAlignment="1">
      <alignment horizontal="center"/>
    </xf>
    <xf numFmtId="4" fontId="14" fillId="0" borderId="46" xfId="0" applyNumberFormat="1" applyFont="1" applyFill="1" applyBorder="1" applyAlignment="1">
      <alignment horizontal="center"/>
    </xf>
    <xf numFmtId="4" fontId="14" fillId="0" borderId="87" xfId="0" applyNumberFormat="1" applyFont="1" applyFill="1" applyBorder="1" applyAlignment="1">
      <alignment horizontal="center"/>
    </xf>
    <xf numFmtId="4" fontId="14" fillId="0" borderId="47" xfId="0" applyNumberFormat="1" applyFont="1" applyFill="1" applyBorder="1" applyAlignment="1">
      <alignment horizontal="center"/>
    </xf>
    <xf numFmtId="4" fontId="14" fillId="0" borderId="15" xfId="0" applyNumberFormat="1" applyFont="1" applyFill="1" applyBorder="1" applyAlignment="1">
      <alignment horizontal="center"/>
    </xf>
    <xf numFmtId="4" fontId="14" fillId="0" borderId="48" xfId="0" applyNumberFormat="1" applyFont="1" applyFill="1" applyBorder="1" applyAlignment="1">
      <alignment horizontal="center"/>
    </xf>
    <xf numFmtId="4" fontId="14" fillId="0" borderId="12" xfId="0" applyNumberFormat="1" applyFont="1" applyFill="1" applyBorder="1" applyAlignment="1">
      <alignment horizontal="center"/>
    </xf>
    <xf numFmtId="4" fontId="14" fillId="0" borderId="49" xfId="0" applyNumberFormat="1" applyFont="1" applyFill="1" applyBorder="1" applyAlignment="1">
      <alignment horizontal="center"/>
    </xf>
    <xf numFmtId="4" fontId="15" fillId="4" borderId="78" xfId="0" applyNumberFormat="1" applyFont="1" applyFill="1" applyBorder="1" applyAlignment="1">
      <alignment horizontal="center"/>
    </xf>
    <xf numFmtId="4" fontId="15" fillId="4" borderId="79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center"/>
    </xf>
    <xf numFmtId="4" fontId="15" fillId="4" borderId="80" xfId="0" applyNumberFormat="1" applyFont="1" applyFill="1" applyBorder="1" applyAlignment="1">
      <alignment horizontal="center"/>
    </xf>
    <xf numFmtId="4" fontId="14" fillId="0" borderId="50" xfId="0" applyNumberFormat="1" applyFont="1" applyFill="1" applyBorder="1" applyAlignment="1">
      <alignment horizontal="center"/>
    </xf>
    <xf numFmtId="4" fontId="14" fillId="0" borderId="16" xfId="0" applyNumberFormat="1" applyFont="1" applyFill="1" applyBorder="1" applyAlignment="1">
      <alignment horizontal="center"/>
    </xf>
    <xf numFmtId="4" fontId="14" fillId="0" borderId="30" xfId="0" applyNumberFormat="1" applyFont="1" applyFill="1" applyBorder="1" applyAlignment="1">
      <alignment horizontal="center"/>
    </xf>
    <xf numFmtId="4" fontId="14" fillId="0" borderId="31" xfId="0" applyNumberFormat="1" applyFont="1" applyFill="1" applyBorder="1" applyAlignment="1">
      <alignment horizontal="center"/>
    </xf>
    <xf numFmtId="4" fontId="14" fillId="0" borderId="32" xfId="0" applyNumberFormat="1" applyFont="1" applyFill="1" applyBorder="1" applyAlignment="1">
      <alignment horizontal="center"/>
    </xf>
    <xf numFmtId="4" fontId="14" fillId="0" borderId="29" xfId="0" applyNumberFormat="1" applyFont="1" applyFill="1" applyBorder="1" applyAlignment="1">
      <alignment horizontal="center"/>
    </xf>
    <xf numFmtId="1" fontId="14" fillId="0" borderId="40" xfId="0" applyNumberFormat="1" applyFont="1" applyFill="1" applyBorder="1" applyAlignment="1">
      <alignment horizontal="center"/>
    </xf>
    <xf numFmtId="4" fontId="15" fillId="2" borderId="55" xfId="0" applyNumberFormat="1" applyFont="1" applyFill="1" applyBorder="1" applyAlignment="1">
      <alignment horizontal="center"/>
    </xf>
    <xf numFmtId="4" fontId="15" fillId="2" borderId="24" xfId="0" applyNumberFormat="1" applyFont="1" applyFill="1" applyBorder="1" applyAlignment="1">
      <alignment horizontal="center"/>
    </xf>
    <xf numFmtId="4" fontId="15" fillId="2" borderId="56" xfId="0" applyNumberFormat="1" applyFont="1" applyFill="1" applyBorder="1" applyAlignment="1">
      <alignment horizontal="center"/>
    </xf>
    <xf numFmtId="4" fontId="15" fillId="2" borderId="2" xfId="0" applyNumberFormat="1" applyFont="1" applyFill="1" applyBorder="1" applyAlignment="1">
      <alignment horizontal="center"/>
    </xf>
    <xf numFmtId="4" fontId="15" fillId="2" borderId="9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4" fontId="12" fillId="0" borderId="48" xfId="0" applyNumberFormat="1" applyFont="1" applyFill="1" applyBorder="1" applyAlignment="1">
      <alignment horizontal="center"/>
    </xf>
    <xf numFmtId="4" fontId="12" fillId="0" borderId="23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4" fontId="12" fillId="0" borderId="52" xfId="0" applyNumberFormat="1" applyFont="1" applyFill="1" applyBorder="1" applyAlignment="1">
      <alignment horizontal="center"/>
    </xf>
    <xf numFmtId="0" fontId="3" fillId="4" borderId="63" xfId="0" applyFont="1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 horizontal="center"/>
    </xf>
    <xf numFmtId="4" fontId="6" fillId="4" borderId="76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6" fillId="4" borderId="79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Border="1"/>
    <xf numFmtId="0" fontId="17" fillId="0" borderId="0" xfId="0" applyFont="1"/>
    <xf numFmtId="4" fontId="12" fillId="0" borderId="7" xfId="0" applyNumberFormat="1" applyFont="1" applyFill="1" applyBorder="1" applyAlignment="1">
      <alignment horizontal="center"/>
    </xf>
    <xf numFmtId="4" fontId="4" fillId="5" borderId="33" xfId="0" applyNumberFormat="1" applyFont="1" applyFill="1" applyBorder="1" applyAlignment="1">
      <alignment horizontal="center"/>
    </xf>
    <xf numFmtId="4" fontId="4" fillId="5" borderId="5" xfId="0" applyNumberFormat="1" applyFont="1" applyFill="1" applyBorder="1" applyAlignment="1">
      <alignment horizontal="center"/>
    </xf>
    <xf numFmtId="4" fontId="4" fillId="5" borderId="52" xfId="0" applyNumberFormat="1" applyFont="1" applyFill="1" applyBorder="1" applyAlignment="1">
      <alignment horizontal="center"/>
    </xf>
    <xf numFmtId="4" fontId="4" fillId="5" borderId="6" xfId="0" applyNumberFormat="1" applyFont="1" applyFill="1" applyBorder="1" applyAlignment="1">
      <alignment horizontal="center"/>
    </xf>
    <xf numFmtId="4" fontId="4" fillId="5" borderId="12" xfId="0" applyNumberFormat="1" applyFont="1" applyFill="1" applyBorder="1" applyAlignment="1">
      <alignment horizontal="center"/>
    </xf>
    <xf numFmtId="4" fontId="4" fillId="5" borderId="4" xfId="0" applyNumberFormat="1" applyFont="1" applyFill="1" applyBorder="1" applyAlignment="1">
      <alignment horizontal="center"/>
    </xf>
    <xf numFmtId="4" fontId="12" fillId="0" borderId="6" xfId="0" applyNumberFormat="1" applyFont="1" applyFill="1" applyBorder="1" applyAlignment="1">
      <alignment horizontal="center"/>
    </xf>
    <xf numFmtId="0" fontId="3" fillId="4" borderId="63" xfId="0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4" fontId="12" fillId="0" borderId="4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0" fontId="3" fillId="4" borderId="63" xfId="0" applyFont="1" applyFill="1" applyBorder="1" applyAlignment="1">
      <alignment horizontal="center"/>
    </xf>
    <xf numFmtId="0" fontId="0" fillId="0" borderId="62" xfId="0" applyBorder="1" applyAlignment="1">
      <alignment horizontal="center"/>
    </xf>
    <xf numFmtId="4" fontId="6" fillId="0" borderId="92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93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1" fontId="3" fillId="2" borderId="92" xfId="0" applyNumberFormat="1" applyFont="1" applyFill="1" applyBorder="1" applyAlignment="1">
      <alignment horizontal="center" vertical="center"/>
    </xf>
    <xf numFmtId="1" fontId="3" fillId="2" borderId="89" xfId="0" applyNumberFormat="1" applyFont="1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/>
    </xf>
    <xf numFmtId="1" fontId="3" fillId="2" borderId="93" xfId="0" applyNumberFormat="1" applyFont="1" applyFill="1" applyBorder="1" applyAlignment="1">
      <alignment horizontal="center" vertical="center"/>
    </xf>
    <xf numFmtId="1" fontId="3" fillId="2" borderId="81" xfId="0" applyNumberFormat="1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 vertical="center"/>
    </xf>
    <xf numFmtId="0" fontId="3" fillId="4" borderId="100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14" fontId="8" fillId="0" borderId="117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118" xfId="0" applyNumberFormat="1" applyFont="1" applyBorder="1" applyAlignment="1">
      <alignment horizontal="center"/>
    </xf>
    <xf numFmtId="14" fontId="8" fillId="0" borderId="23" xfId="0" applyNumberFormat="1" applyFont="1" applyBorder="1" applyAlignment="1">
      <alignment horizontal="center"/>
    </xf>
    <xf numFmtId="14" fontId="8" fillId="0" borderId="119" xfId="0" applyNumberFormat="1" applyFont="1" applyBorder="1" applyAlignment="1">
      <alignment horizontal="center"/>
    </xf>
    <xf numFmtId="14" fontId="8" fillId="0" borderId="120" xfId="0" applyNumberFormat="1" applyFont="1" applyBorder="1" applyAlignment="1">
      <alignment horizontal="center"/>
    </xf>
    <xf numFmtId="1" fontId="1" fillId="2" borderId="92" xfId="0" applyNumberFormat="1" applyFont="1" applyFill="1" applyBorder="1" applyAlignment="1">
      <alignment horizontal="center" vertical="center"/>
    </xf>
    <xf numFmtId="1" fontId="1" fillId="2" borderId="89" xfId="0" applyNumberFormat="1" applyFont="1" applyFill="1" applyBorder="1" applyAlignment="1">
      <alignment horizontal="center" vertical="center"/>
    </xf>
    <xf numFmtId="1" fontId="1" fillId="2" borderId="24" xfId="0" applyNumberFormat="1" applyFont="1" applyFill="1" applyBorder="1" applyAlignment="1">
      <alignment horizontal="center" vertical="center"/>
    </xf>
    <xf numFmtId="1" fontId="1" fillId="2" borderId="93" xfId="0" applyNumberFormat="1" applyFont="1" applyFill="1" applyBorder="1" applyAlignment="1">
      <alignment horizontal="center" vertical="center"/>
    </xf>
    <xf numFmtId="1" fontId="1" fillId="2" borderId="81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  <xf numFmtId="4" fontId="3" fillId="0" borderId="92" xfId="0" applyNumberFormat="1" applyFont="1" applyFill="1" applyBorder="1" applyAlignment="1">
      <alignment horizontal="center" vertical="center"/>
    </xf>
    <xf numFmtId="4" fontId="3" fillId="0" borderId="24" xfId="0" applyNumberFormat="1" applyFont="1" applyFill="1" applyBorder="1" applyAlignment="1">
      <alignment horizontal="center" vertical="center"/>
    </xf>
    <xf numFmtId="4" fontId="3" fillId="0" borderId="93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4" borderId="92" xfId="0" applyFont="1" applyFill="1" applyBorder="1" applyAlignment="1">
      <alignment horizontal="center"/>
    </xf>
    <xf numFmtId="0" fontId="3" fillId="4" borderId="63" xfId="0" applyFont="1" applyFill="1" applyBorder="1" applyAlignment="1">
      <alignment horizontal="center"/>
    </xf>
    <xf numFmtId="4" fontId="13" fillId="0" borderId="92" xfId="0" applyNumberFormat="1" applyFont="1" applyFill="1" applyBorder="1" applyAlignment="1">
      <alignment horizontal="center" vertical="center"/>
    </xf>
    <xf numFmtId="4" fontId="13" fillId="0" borderId="24" xfId="0" applyNumberFormat="1" applyFont="1" applyFill="1" applyBorder="1" applyAlignment="1">
      <alignment horizontal="center" vertical="center"/>
    </xf>
    <xf numFmtId="4" fontId="13" fillId="0" borderId="93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14" fontId="16" fillId="0" borderId="119" xfId="0" applyNumberFormat="1" applyFont="1" applyBorder="1" applyAlignment="1">
      <alignment horizontal="center"/>
    </xf>
    <xf numFmtId="14" fontId="16" fillId="0" borderId="120" xfId="0" applyNumberFormat="1" applyFont="1" applyBorder="1" applyAlignment="1">
      <alignment horizontal="center"/>
    </xf>
    <xf numFmtId="14" fontId="16" fillId="0" borderId="117" xfId="0" applyNumberFormat="1" applyFont="1" applyBorder="1" applyAlignment="1">
      <alignment horizontal="center"/>
    </xf>
    <xf numFmtId="14" fontId="16" fillId="0" borderId="4" xfId="0" applyNumberFormat="1" applyFont="1" applyBorder="1" applyAlignment="1">
      <alignment horizontal="center"/>
    </xf>
    <xf numFmtId="14" fontId="16" fillId="0" borderId="118" xfId="0" applyNumberFormat="1" applyFont="1" applyBorder="1" applyAlignment="1">
      <alignment horizontal="center"/>
    </xf>
    <xf numFmtId="14" fontId="16" fillId="0" borderId="23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topLeftCell="A170" workbookViewId="0">
      <selection activeCell="G137" sqref="G137"/>
    </sheetView>
  </sheetViews>
  <sheetFormatPr defaultRowHeight="15" x14ac:dyDescent="0.25"/>
  <cols>
    <col min="1" max="1" width="3.7109375" customWidth="1"/>
    <col min="2" max="2" width="43.7109375" customWidth="1"/>
    <col min="3" max="3" width="21" customWidth="1"/>
    <col min="4" max="4" width="10.85546875" customWidth="1"/>
    <col min="5" max="5" width="10.5703125" customWidth="1"/>
    <col min="6" max="6" width="11.42578125" customWidth="1"/>
    <col min="7" max="7" width="11.5703125" customWidth="1"/>
    <col min="8" max="8" width="9.7109375" style="4" customWidth="1"/>
    <col min="9" max="9" width="11.42578125" bestFit="1" customWidth="1"/>
    <col min="11" max="11" width="11.42578125" bestFit="1" customWidth="1"/>
  </cols>
  <sheetData>
    <row r="1" spans="1:9" ht="32.25" customHeight="1" thickTop="1" x14ac:dyDescent="0.25">
      <c r="A1" s="455" t="s">
        <v>429</v>
      </c>
      <c r="B1" s="456"/>
      <c r="C1" s="457"/>
      <c r="D1" s="451" t="s">
        <v>427</v>
      </c>
      <c r="E1" s="452"/>
      <c r="F1" s="451" t="s">
        <v>428</v>
      </c>
      <c r="G1" s="452"/>
    </row>
    <row r="2" spans="1:9" ht="3.75" customHeight="1" thickBot="1" x14ac:dyDescent="0.3">
      <c r="A2" s="458"/>
      <c r="B2" s="459"/>
      <c r="C2" s="460"/>
      <c r="D2" s="453"/>
      <c r="E2" s="454"/>
      <c r="F2" s="453"/>
      <c r="G2" s="454"/>
      <c r="H2" s="31"/>
    </row>
    <row r="3" spans="1:9" ht="16.5" thickTop="1" thickBot="1" x14ac:dyDescent="0.3">
      <c r="A3" s="461" t="s">
        <v>108</v>
      </c>
      <c r="B3" s="462"/>
      <c r="C3" s="237" t="s">
        <v>109</v>
      </c>
      <c r="D3" s="238" t="s">
        <v>0</v>
      </c>
      <c r="E3" s="239" t="s">
        <v>1</v>
      </c>
      <c r="F3" s="238" t="s">
        <v>0</v>
      </c>
      <c r="G3" s="239" t="s">
        <v>1</v>
      </c>
    </row>
    <row r="4" spans="1:9" ht="15.75" thickTop="1" x14ac:dyDescent="0.25">
      <c r="A4" s="130" t="s">
        <v>115</v>
      </c>
      <c r="B4" s="131" t="s">
        <v>2</v>
      </c>
      <c r="C4" s="5">
        <v>1111</v>
      </c>
      <c r="D4" s="42">
        <v>1428189.71</v>
      </c>
      <c r="E4" s="43"/>
      <c r="F4" s="42">
        <v>1095830.31</v>
      </c>
      <c r="G4" s="43"/>
    </row>
    <row r="5" spans="1:9" x14ac:dyDescent="0.25">
      <c r="A5" s="132" t="s">
        <v>116</v>
      </c>
      <c r="B5" s="133" t="s">
        <v>3</v>
      </c>
      <c r="C5" s="6">
        <v>1112</v>
      </c>
      <c r="D5" s="44">
        <v>20210.830000000002</v>
      </c>
      <c r="E5" s="45"/>
      <c r="F5" s="44">
        <v>60558.720000000001</v>
      </c>
      <c r="G5" s="45"/>
    </row>
    <row r="6" spans="1:9" x14ac:dyDescent="0.25">
      <c r="A6" s="132" t="s">
        <v>117</v>
      </c>
      <c r="B6" s="133" t="s">
        <v>4</v>
      </c>
      <c r="C6" s="6">
        <v>1121</v>
      </c>
      <c r="D6" s="44">
        <v>951621.12</v>
      </c>
      <c r="E6" s="45"/>
      <c r="F6" s="44">
        <v>1325267.1299999999</v>
      </c>
      <c r="G6" s="45"/>
    </row>
    <row r="7" spans="1:9" x14ac:dyDescent="0.25">
      <c r="A7" s="132" t="s">
        <v>118</v>
      </c>
      <c r="B7" s="133" t="s">
        <v>5</v>
      </c>
      <c r="C7" s="6">
        <v>1211</v>
      </c>
      <c r="D7" s="44">
        <v>2617174.4</v>
      </c>
      <c r="E7" s="45"/>
      <c r="F7" s="44">
        <v>2966613.44</v>
      </c>
      <c r="G7" s="45"/>
    </row>
    <row r="8" spans="1:9" x14ac:dyDescent="0.25">
      <c r="A8" s="132" t="s">
        <v>119</v>
      </c>
      <c r="B8" s="133" t="s">
        <v>112</v>
      </c>
      <c r="C8" s="6">
        <v>1334</v>
      </c>
      <c r="D8" s="44">
        <v>652.67999999999995</v>
      </c>
      <c r="E8" s="45"/>
      <c r="F8" s="44">
        <v>1012.32</v>
      </c>
      <c r="G8" s="45"/>
    </row>
    <row r="9" spans="1:9" x14ac:dyDescent="0.25">
      <c r="A9" s="132" t="s">
        <v>120</v>
      </c>
      <c r="B9" s="134" t="s">
        <v>6</v>
      </c>
      <c r="C9" s="6">
        <v>1341</v>
      </c>
      <c r="D9" s="46">
        <v>7400</v>
      </c>
      <c r="E9" s="45"/>
      <c r="F9" s="44">
        <v>6738</v>
      </c>
      <c r="G9" s="45"/>
    </row>
    <row r="10" spans="1:9" x14ac:dyDescent="0.25">
      <c r="A10" s="132" t="s">
        <v>121</v>
      </c>
      <c r="B10" s="134" t="s">
        <v>7</v>
      </c>
      <c r="C10" s="6">
        <v>1342</v>
      </c>
      <c r="D10" s="44">
        <v>207673</v>
      </c>
      <c r="E10" s="45"/>
      <c r="F10" s="44">
        <v>104905</v>
      </c>
      <c r="G10" s="45"/>
    </row>
    <row r="11" spans="1:9" x14ac:dyDescent="0.25">
      <c r="A11" s="132" t="s">
        <v>122</v>
      </c>
      <c r="B11" s="135" t="s">
        <v>8</v>
      </c>
      <c r="C11" s="7">
        <v>1343</v>
      </c>
      <c r="D11" s="44">
        <v>2400</v>
      </c>
      <c r="E11" s="45"/>
      <c r="F11" s="44">
        <v>5400</v>
      </c>
      <c r="G11" s="45"/>
    </row>
    <row r="12" spans="1:9" x14ac:dyDescent="0.25">
      <c r="A12" s="132" t="s">
        <v>123</v>
      </c>
      <c r="B12" s="134" t="s">
        <v>9</v>
      </c>
      <c r="C12" s="6">
        <v>1361</v>
      </c>
      <c r="D12" s="46">
        <v>23792</v>
      </c>
      <c r="E12" s="45"/>
      <c r="F12" s="44">
        <v>6458</v>
      </c>
      <c r="G12" s="45"/>
    </row>
    <row r="13" spans="1:9" x14ac:dyDescent="0.25">
      <c r="A13" s="132" t="s">
        <v>124</v>
      </c>
      <c r="B13" s="136" t="s">
        <v>10</v>
      </c>
      <c r="C13" s="6">
        <v>1381</v>
      </c>
      <c r="D13" s="44">
        <v>35939.64</v>
      </c>
      <c r="E13" s="45"/>
      <c r="F13" s="44">
        <v>43752.12</v>
      </c>
      <c r="G13" s="45"/>
    </row>
    <row r="14" spans="1:9" x14ac:dyDescent="0.25">
      <c r="A14" s="132" t="s">
        <v>125</v>
      </c>
      <c r="B14" s="136" t="s">
        <v>11</v>
      </c>
      <c r="C14" s="6">
        <v>1382</v>
      </c>
      <c r="D14" s="44">
        <v>9.93</v>
      </c>
      <c r="E14" s="45"/>
      <c r="F14" s="44">
        <v>2.44</v>
      </c>
      <c r="G14" s="45"/>
    </row>
    <row r="15" spans="1:9" ht="15.75" thickBot="1" x14ac:dyDescent="0.3">
      <c r="A15" s="132" t="s">
        <v>126</v>
      </c>
      <c r="B15" s="137" t="s">
        <v>12</v>
      </c>
      <c r="C15" s="8">
        <v>1511</v>
      </c>
      <c r="D15" s="46">
        <v>252604.36</v>
      </c>
      <c r="E15" s="47"/>
      <c r="F15" s="46">
        <v>254491.7</v>
      </c>
      <c r="G15" s="47"/>
    </row>
    <row r="16" spans="1:9" ht="16.5" thickTop="1" thickBot="1" x14ac:dyDescent="0.3">
      <c r="A16" s="132" t="s">
        <v>127</v>
      </c>
      <c r="B16" s="216" t="s">
        <v>80</v>
      </c>
      <c r="C16" s="232"/>
      <c r="D16" s="233">
        <f>SUM(D4:D15)</f>
        <v>5547667.6699999999</v>
      </c>
      <c r="E16" s="234"/>
      <c r="F16" s="233">
        <f>SUM(F4:F15)</f>
        <v>5871029.1800000006</v>
      </c>
      <c r="G16" s="234"/>
      <c r="I16" s="3"/>
    </row>
    <row r="17" spans="1:7" ht="16.5" thickTop="1" thickBot="1" x14ac:dyDescent="0.3">
      <c r="A17" s="132" t="s">
        <v>134</v>
      </c>
      <c r="B17" s="134" t="s">
        <v>13</v>
      </c>
      <c r="C17" s="6">
        <v>2460</v>
      </c>
      <c r="D17" s="44">
        <v>20000</v>
      </c>
      <c r="E17" s="45"/>
      <c r="F17" s="44">
        <v>138000</v>
      </c>
      <c r="G17" s="45"/>
    </row>
    <row r="18" spans="1:7" ht="16.5" thickTop="1" thickBot="1" x14ac:dyDescent="0.3">
      <c r="A18" s="132" t="s">
        <v>135</v>
      </c>
      <c r="B18" s="216" t="s">
        <v>82</v>
      </c>
      <c r="C18" s="232"/>
      <c r="D18" s="233">
        <f>SUM(D17:D17)</f>
        <v>20000</v>
      </c>
      <c r="E18" s="234"/>
      <c r="F18" s="233">
        <f>SUM(F17:F17)</f>
        <v>138000</v>
      </c>
      <c r="G18" s="234"/>
    </row>
    <row r="19" spans="1:7" ht="15.75" thickTop="1" x14ac:dyDescent="0.25">
      <c r="A19" s="132" t="s">
        <v>136</v>
      </c>
      <c r="B19" s="135" t="s">
        <v>371</v>
      </c>
      <c r="C19" s="6">
        <v>4111</v>
      </c>
      <c r="D19" s="48">
        <v>493750</v>
      </c>
      <c r="E19" s="49"/>
      <c r="F19" s="48">
        <v>0</v>
      </c>
      <c r="G19" s="45"/>
    </row>
    <row r="20" spans="1:7" x14ac:dyDescent="0.25">
      <c r="A20" s="132" t="s">
        <v>137</v>
      </c>
      <c r="B20" s="138" t="s">
        <v>367</v>
      </c>
      <c r="C20" s="6">
        <v>4111</v>
      </c>
      <c r="D20" s="48">
        <v>25718</v>
      </c>
      <c r="E20" s="51"/>
      <c r="F20" s="48">
        <v>0</v>
      </c>
      <c r="G20" s="45"/>
    </row>
    <row r="21" spans="1:7" x14ac:dyDescent="0.25">
      <c r="A21" s="132" t="s">
        <v>128</v>
      </c>
      <c r="B21" s="138" t="s">
        <v>433</v>
      </c>
      <c r="C21" s="6">
        <v>4111</v>
      </c>
      <c r="D21" s="48">
        <v>0</v>
      </c>
      <c r="E21" s="50"/>
      <c r="F21" s="48">
        <v>21013</v>
      </c>
      <c r="G21" s="47"/>
    </row>
    <row r="22" spans="1:7" x14ac:dyDescent="0.25">
      <c r="A22" s="132" t="s">
        <v>138</v>
      </c>
      <c r="B22" s="138" t="s">
        <v>434</v>
      </c>
      <c r="C22" s="6">
        <v>4111</v>
      </c>
      <c r="D22" s="48">
        <v>0</v>
      </c>
      <c r="E22" s="53"/>
      <c r="F22" s="48">
        <v>79658.240000000005</v>
      </c>
      <c r="G22" s="45"/>
    </row>
    <row r="23" spans="1:7" x14ac:dyDescent="0.25">
      <c r="A23" s="132" t="s">
        <v>139</v>
      </c>
      <c r="B23" s="139" t="s">
        <v>425</v>
      </c>
      <c r="C23" s="6">
        <v>4112</v>
      </c>
      <c r="D23" s="52">
        <v>93300</v>
      </c>
      <c r="E23" s="53"/>
      <c r="F23" s="52">
        <v>92900</v>
      </c>
      <c r="G23" s="45"/>
    </row>
    <row r="24" spans="1:7" x14ac:dyDescent="0.25">
      <c r="A24" s="132" t="s">
        <v>140</v>
      </c>
      <c r="B24" s="139" t="s">
        <v>326</v>
      </c>
      <c r="C24" s="6">
        <v>4116</v>
      </c>
      <c r="D24" s="52">
        <v>247500</v>
      </c>
      <c r="E24" s="53"/>
      <c r="F24" s="52">
        <v>0</v>
      </c>
      <c r="G24" s="47"/>
    </row>
    <row r="25" spans="1:7" x14ac:dyDescent="0.25">
      <c r="A25" s="132" t="s">
        <v>141</v>
      </c>
      <c r="B25" s="140" t="s">
        <v>113</v>
      </c>
      <c r="C25" s="6">
        <v>4116</v>
      </c>
      <c r="D25" s="54">
        <v>134437</v>
      </c>
      <c r="E25" s="53"/>
      <c r="F25" s="54">
        <v>0</v>
      </c>
      <c r="G25" s="45"/>
    </row>
    <row r="26" spans="1:7" x14ac:dyDescent="0.25">
      <c r="A26" s="132" t="s">
        <v>142</v>
      </c>
      <c r="B26" s="134" t="s">
        <v>435</v>
      </c>
      <c r="C26" s="6">
        <v>4116</v>
      </c>
      <c r="D26" s="52">
        <v>0</v>
      </c>
      <c r="E26" s="55"/>
      <c r="F26" s="52">
        <v>1600</v>
      </c>
      <c r="G26" s="45"/>
    </row>
    <row r="27" spans="1:7" x14ac:dyDescent="0.25">
      <c r="A27" s="132" t="s">
        <v>143</v>
      </c>
      <c r="B27" s="134" t="s">
        <v>403</v>
      </c>
      <c r="C27" s="6">
        <v>4116</v>
      </c>
      <c r="D27" s="52">
        <v>0</v>
      </c>
      <c r="E27" s="56"/>
      <c r="F27" s="52">
        <v>449970</v>
      </c>
      <c r="G27" s="47"/>
    </row>
    <row r="28" spans="1:7" x14ac:dyDescent="0.25">
      <c r="A28" s="132" t="s">
        <v>144</v>
      </c>
      <c r="B28" s="134" t="s">
        <v>14</v>
      </c>
      <c r="C28" s="6">
        <v>4122</v>
      </c>
      <c r="D28" s="52">
        <v>40000</v>
      </c>
      <c r="E28" s="45"/>
      <c r="F28" s="52">
        <v>40000</v>
      </c>
      <c r="G28" s="45"/>
    </row>
    <row r="29" spans="1:7" x14ac:dyDescent="0.25">
      <c r="A29" s="132" t="s">
        <v>145</v>
      </c>
      <c r="B29" s="134" t="s">
        <v>73</v>
      </c>
      <c r="C29" s="34">
        <v>4122</v>
      </c>
      <c r="D29" s="57">
        <v>0</v>
      </c>
      <c r="E29" s="45"/>
      <c r="F29" s="57">
        <v>263529</v>
      </c>
      <c r="G29" s="45"/>
    </row>
    <row r="30" spans="1:7" x14ac:dyDescent="0.25">
      <c r="A30" s="132" t="s">
        <v>146</v>
      </c>
      <c r="B30" s="134" t="s">
        <v>318</v>
      </c>
      <c r="C30" s="5">
        <v>4122</v>
      </c>
      <c r="D30" s="52">
        <v>802000</v>
      </c>
      <c r="E30" s="45"/>
      <c r="F30" s="52">
        <v>630000</v>
      </c>
      <c r="G30" s="47"/>
    </row>
    <row r="31" spans="1:7" x14ac:dyDescent="0.25">
      <c r="A31" s="132" t="s">
        <v>147</v>
      </c>
      <c r="B31" s="134" t="s">
        <v>319</v>
      </c>
      <c r="C31" s="6">
        <v>4122</v>
      </c>
      <c r="D31" s="52">
        <v>15000</v>
      </c>
      <c r="E31" s="55"/>
      <c r="F31" s="52">
        <v>0</v>
      </c>
      <c r="G31" s="45"/>
    </row>
    <row r="32" spans="1:7" x14ac:dyDescent="0.25">
      <c r="A32" s="132" t="s">
        <v>148</v>
      </c>
      <c r="B32" s="134" t="s">
        <v>366</v>
      </c>
      <c r="C32" s="6">
        <v>4122</v>
      </c>
      <c r="D32" s="52">
        <v>400000</v>
      </c>
      <c r="E32" s="55"/>
      <c r="F32" s="52">
        <v>0</v>
      </c>
      <c r="G32" s="45"/>
    </row>
    <row r="33" spans="1:12" x14ac:dyDescent="0.25">
      <c r="A33" s="132" t="s">
        <v>149</v>
      </c>
      <c r="B33" s="134" t="s">
        <v>372</v>
      </c>
      <c r="C33" s="7">
        <v>4122</v>
      </c>
      <c r="D33" s="48">
        <v>10000</v>
      </c>
      <c r="E33" s="45"/>
      <c r="F33" s="44">
        <v>10000</v>
      </c>
      <c r="G33" s="47"/>
    </row>
    <row r="34" spans="1:12" x14ac:dyDescent="0.25">
      <c r="A34" s="132" t="s">
        <v>150</v>
      </c>
      <c r="B34" s="204" t="s">
        <v>406</v>
      </c>
      <c r="C34" s="13">
        <v>4129</v>
      </c>
      <c r="D34" s="79">
        <v>10000</v>
      </c>
      <c r="E34" s="201"/>
      <c r="F34" s="119">
        <v>10000</v>
      </c>
      <c r="G34" s="45"/>
    </row>
    <row r="35" spans="1:12" ht="16.5" customHeight="1" x14ac:dyDescent="0.25">
      <c r="A35" s="132" t="s">
        <v>151</v>
      </c>
      <c r="B35" s="202" t="s">
        <v>368</v>
      </c>
      <c r="C35" s="10">
        <v>4222</v>
      </c>
      <c r="D35" s="203">
        <v>115200</v>
      </c>
      <c r="E35" s="55"/>
      <c r="F35" s="203">
        <v>33686</v>
      </c>
      <c r="G35" s="45"/>
    </row>
    <row r="36" spans="1:12" ht="15.75" thickBot="1" x14ac:dyDescent="0.3">
      <c r="A36" s="132" t="s">
        <v>152</v>
      </c>
      <c r="B36" s="137" t="s">
        <v>373</v>
      </c>
      <c r="C36" s="8">
        <v>4222</v>
      </c>
      <c r="D36" s="57">
        <v>277337</v>
      </c>
      <c r="E36" s="47"/>
      <c r="F36" s="57">
        <v>0</v>
      </c>
      <c r="G36" s="47"/>
    </row>
    <row r="37" spans="1:12" ht="16.5" thickTop="1" thickBot="1" x14ac:dyDescent="0.3">
      <c r="A37" s="132" t="s">
        <v>153</v>
      </c>
      <c r="B37" s="216" t="s">
        <v>81</v>
      </c>
      <c r="C37" s="232"/>
      <c r="D37" s="233">
        <f>SUM(D19:D36)</f>
        <v>2664242</v>
      </c>
      <c r="E37" s="234"/>
      <c r="F37" s="233">
        <f>SUM(F19:F36)</f>
        <v>1632356.24</v>
      </c>
      <c r="G37" s="234"/>
      <c r="L37" s="2"/>
    </row>
    <row r="38" spans="1:12" ht="16.5" thickTop="1" thickBot="1" x14ac:dyDescent="0.3">
      <c r="A38" s="132" t="s">
        <v>154</v>
      </c>
      <c r="B38" s="141" t="s">
        <v>377</v>
      </c>
      <c r="C38" s="5">
        <v>5169</v>
      </c>
      <c r="D38" s="42"/>
      <c r="E38" s="43">
        <v>560</v>
      </c>
      <c r="F38" s="42"/>
      <c r="G38" s="43">
        <v>0</v>
      </c>
    </row>
    <row r="39" spans="1:12" ht="16.5" thickTop="1" thickBot="1" x14ac:dyDescent="0.3">
      <c r="A39" s="132" t="s">
        <v>155</v>
      </c>
      <c r="B39" s="216" t="s">
        <v>376</v>
      </c>
      <c r="C39" s="226"/>
      <c r="D39" s="227">
        <f t="shared" ref="D39:G39" si="0">SUM(D38)</f>
        <v>0</v>
      </c>
      <c r="E39" s="228">
        <f t="shared" si="0"/>
        <v>560</v>
      </c>
      <c r="F39" s="227">
        <f t="shared" si="0"/>
        <v>0</v>
      </c>
      <c r="G39" s="228">
        <f t="shared" si="0"/>
        <v>0</v>
      </c>
    </row>
    <row r="40" spans="1:12" ht="15.75" thickTop="1" x14ac:dyDescent="0.25">
      <c r="A40" s="132" t="s">
        <v>156</v>
      </c>
      <c r="B40" s="142" t="s">
        <v>324</v>
      </c>
      <c r="C40" s="11" t="s">
        <v>15</v>
      </c>
      <c r="D40" s="58"/>
      <c r="E40" s="59">
        <v>1185.9000000000001</v>
      </c>
      <c r="F40" s="58"/>
      <c r="G40" s="59">
        <v>0</v>
      </c>
    </row>
    <row r="41" spans="1:12" ht="15.75" thickBot="1" x14ac:dyDescent="0.3">
      <c r="A41" s="132" t="s">
        <v>157</v>
      </c>
      <c r="B41" s="143" t="s">
        <v>263</v>
      </c>
      <c r="C41" s="10">
        <v>5156.5168999999996</v>
      </c>
      <c r="D41" s="60"/>
      <c r="E41" s="61">
        <v>256736</v>
      </c>
      <c r="F41" s="60"/>
      <c r="G41" s="61">
        <v>0</v>
      </c>
    </row>
    <row r="42" spans="1:12" ht="16.5" thickTop="1" thickBot="1" x14ac:dyDescent="0.3">
      <c r="A42" s="132" t="s">
        <v>158</v>
      </c>
      <c r="B42" s="216" t="s">
        <v>83</v>
      </c>
      <c r="C42" s="230"/>
      <c r="D42" s="235">
        <f t="shared" ref="D42:G42" si="1">SUM(D40:D41)</f>
        <v>0</v>
      </c>
      <c r="E42" s="236">
        <f t="shared" si="1"/>
        <v>257921.9</v>
      </c>
      <c r="F42" s="235">
        <f t="shared" si="1"/>
        <v>0</v>
      </c>
      <c r="G42" s="236">
        <f t="shared" si="1"/>
        <v>0</v>
      </c>
    </row>
    <row r="43" spans="1:12" ht="15.75" thickTop="1" x14ac:dyDescent="0.25">
      <c r="A43" s="132" t="s">
        <v>159</v>
      </c>
      <c r="B43" s="142" t="s">
        <v>264</v>
      </c>
      <c r="C43" s="11">
        <v>2112</v>
      </c>
      <c r="D43" s="62">
        <v>41760</v>
      </c>
      <c r="E43" s="63"/>
      <c r="F43" s="62">
        <v>47374</v>
      </c>
      <c r="G43" s="63"/>
    </row>
    <row r="44" spans="1:12" ht="15.75" thickBot="1" x14ac:dyDescent="0.3">
      <c r="A44" s="132" t="s">
        <v>160</v>
      </c>
      <c r="B44" s="143" t="s">
        <v>268</v>
      </c>
      <c r="C44" s="10" t="s">
        <v>16</v>
      </c>
      <c r="D44" s="64"/>
      <c r="E44" s="55">
        <v>46403.29</v>
      </c>
      <c r="F44" s="64"/>
      <c r="G44" s="55">
        <v>44445</v>
      </c>
    </row>
    <row r="45" spans="1:12" ht="16.5" thickTop="1" thickBot="1" x14ac:dyDescent="0.3">
      <c r="A45" s="132" t="s">
        <v>161</v>
      </c>
      <c r="B45" s="216" t="s">
        <v>84</v>
      </c>
      <c r="C45" s="232"/>
      <c r="D45" s="233">
        <f t="shared" ref="D45:G45" si="2">SUM(D43:D44)</f>
        <v>41760</v>
      </c>
      <c r="E45" s="234">
        <f t="shared" si="2"/>
        <v>46403.29</v>
      </c>
      <c r="F45" s="233">
        <f t="shared" si="2"/>
        <v>47374</v>
      </c>
      <c r="G45" s="234">
        <f t="shared" si="2"/>
        <v>44445</v>
      </c>
    </row>
    <row r="46" spans="1:12" ht="15.75" thickTop="1" x14ac:dyDescent="0.25">
      <c r="A46" s="132" t="s">
        <v>162</v>
      </c>
      <c r="B46" s="144" t="s">
        <v>321</v>
      </c>
      <c r="C46" s="13" t="s">
        <v>316</v>
      </c>
      <c r="D46" s="65">
        <v>8000</v>
      </c>
      <c r="E46" s="66">
        <v>2075417.42</v>
      </c>
      <c r="F46" s="65">
        <v>2000</v>
      </c>
      <c r="G46" s="66">
        <v>2031795.03</v>
      </c>
    </row>
    <row r="47" spans="1:12" x14ac:dyDescent="0.25">
      <c r="A47" s="132" t="s">
        <v>166</v>
      </c>
      <c r="B47" s="141" t="s">
        <v>266</v>
      </c>
      <c r="C47" s="5" t="s">
        <v>17</v>
      </c>
      <c r="D47" s="42"/>
      <c r="E47" s="67">
        <v>35297</v>
      </c>
      <c r="F47" s="42"/>
      <c r="G47" s="67">
        <v>32420.77</v>
      </c>
    </row>
    <row r="48" spans="1:12" x14ac:dyDescent="0.25">
      <c r="A48" s="132" t="s">
        <v>167</v>
      </c>
      <c r="B48" s="145" t="s">
        <v>18</v>
      </c>
      <c r="C48" s="6" t="s">
        <v>19</v>
      </c>
      <c r="D48" s="44"/>
      <c r="E48" s="53">
        <v>164946.97</v>
      </c>
      <c r="F48" s="44"/>
      <c r="G48" s="53">
        <v>243039.81</v>
      </c>
    </row>
    <row r="49" spans="1:7" ht="15.75" thickBot="1" x14ac:dyDescent="0.3">
      <c r="A49" s="132" t="s">
        <v>168</v>
      </c>
      <c r="B49" s="146" t="s">
        <v>402</v>
      </c>
      <c r="C49" s="9" t="s">
        <v>401</v>
      </c>
      <c r="D49" s="68"/>
      <c r="E49" s="69">
        <v>6655</v>
      </c>
      <c r="F49" s="68"/>
      <c r="G49" s="69">
        <v>0</v>
      </c>
    </row>
    <row r="50" spans="1:7" ht="16.5" thickTop="1" thickBot="1" x14ac:dyDescent="0.3">
      <c r="A50" s="132" t="s">
        <v>169</v>
      </c>
      <c r="B50" s="216" t="s">
        <v>85</v>
      </c>
      <c r="C50" s="232"/>
      <c r="D50" s="233">
        <f>SUM(D46:D48)</f>
        <v>8000</v>
      </c>
      <c r="E50" s="234">
        <f>SUM(E46:E49)</f>
        <v>2282316.39</v>
      </c>
      <c r="F50" s="233">
        <f>SUM(F46:F48)</f>
        <v>2000</v>
      </c>
      <c r="G50" s="234">
        <f>SUM(G46:G49)</f>
        <v>2307255.61</v>
      </c>
    </row>
    <row r="51" spans="1:7" ht="15.75" thickTop="1" x14ac:dyDescent="0.25">
      <c r="A51" s="132" t="s">
        <v>132</v>
      </c>
      <c r="B51" s="147" t="s">
        <v>75</v>
      </c>
      <c r="C51" s="13" t="s">
        <v>76</v>
      </c>
      <c r="D51" s="42"/>
      <c r="E51" s="63">
        <v>29565</v>
      </c>
      <c r="F51" s="42"/>
      <c r="G51" s="63">
        <v>53120</v>
      </c>
    </row>
    <row r="52" spans="1:7" x14ac:dyDescent="0.25">
      <c r="A52" s="132" t="s">
        <v>170</v>
      </c>
      <c r="B52" s="141" t="s">
        <v>400</v>
      </c>
      <c r="C52" s="8">
        <v>6121</v>
      </c>
      <c r="D52" s="46"/>
      <c r="E52" s="56">
        <v>0</v>
      </c>
      <c r="F52" s="46"/>
      <c r="G52" s="56">
        <v>0</v>
      </c>
    </row>
    <row r="53" spans="1:7" ht="15.75" thickBot="1" x14ac:dyDescent="0.3">
      <c r="A53" s="132" t="s">
        <v>171</v>
      </c>
      <c r="B53" s="148" t="s">
        <v>20</v>
      </c>
      <c r="C53" s="6">
        <v>6349</v>
      </c>
      <c r="D53" s="70"/>
      <c r="E53" s="71"/>
      <c r="F53" s="70">
        <v>493257.29</v>
      </c>
      <c r="G53" s="71"/>
    </row>
    <row r="54" spans="1:7" ht="16.5" thickTop="1" thickBot="1" x14ac:dyDescent="0.3">
      <c r="A54" s="132" t="s">
        <v>172</v>
      </c>
      <c r="B54" s="225" t="s">
        <v>414</v>
      </c>
      <c r="C54" s="230"/>
      <c r="D54" s="227">
        <f>SUM(D51:D53)</f>
        <v>0</v>
      </c>
      <c r="E54" s="228">
        <f>SUM(E51+E53)</f>
        <v>29565</v>
      </c>
      <c r="F54" s="227">
        <f>SUM(F51+F53)</f>
        <v>493257.29</v>
      </c>
      <c r="G54" s="228">
        <f>SUM(G51+G53+G52)</f>
        <v>53120</v>
      </c>
    </row>
    <row r="55" spans="1:7" ht="15.75" thickTop="1" x14ac:dyDescent="0.25">
      <c r="A55" s="132" t="s">
        <v>173</v>
      </c>
      <c r="B55" s="142" t="s">
        <v>267</v>
      </c>
      <c r="C55" s="11">
        <v>5139</v>
      </c>
      <c r="D55" s="42"/>
      <c r="E55" s="72">
        <v>38947.56</v>
      </c>
      <c r="F55" s="42"/>
      <c r="G55" s="72">
        <v>0</v>
      </c>
    </row>
    <row r="56" spans="1:7" ht="15.75" thickBot="1" x14ac:dyDescent="0.3">
      <c r="A56" s="132" t="s">
        <v>163</v>
      </c>
      <c r="B56" s="148" t="s">
        <v>378</v>
      </c>
      <c r="C56" s="6" t="s">
        <v>379</v>
      </c>
      <c r="D56" s="70"/>
      <c r="E56" s="69">
        <v>77560</v>
      </c>
      <c r="F56" s="70"/>
      <c r="G56" s="69">
        <v>0</v>
      </c>
    </row>
    <row r="57" spans="1:7" ht="16.5" thickTop="1" thickBot="1" x14ac:dyDescent="0.3">
      <c r="A57" s="132" t="s">
        <v>174</v>
      </c>
      <c r="B57" s="225" t="s">
        <v>415</v>
      </c>
      <c r="C57" s="226"/>
      <c r="D57" s="227">
        <f t="shared" ref="D57:G57" si="3">SUM(D55:D56)</f>
        <v>0</v>
      </c>
      <c r="E57" s="228">
        <f t="shared" si="3"/>
        <v>116507.56</v>
      </c>
      <c r="F57" s="227">
        <f t="shared" si="3"/>
        <v>0</v>
      </c>
      <c r="G57" s="228">
        <f t="shared" si="3"/>
        <v>0</v>
      </c>
    </row>
    <row r="58" spans="1:7" ht="15.75" thickTop="1" x14ac:dyDescent="0.25">
      <c r="A58" s="132" t="s">
        <v>175</v>
      </c>
      <c r="B58" s="149" t="s">
        <v>404</v>
      </c>
      <c r="C58" s="13" t="s">
        <v>430</v>
      </c>
      <c r="D58" s="65">
        <v>54486</v>
      </c>
      <c r="E58" s="66"/>
      <c r="F58" s="65">
        <v>193906.16</v>
      </c>
      <c r="G58" s="66">
        <v>449970</v>
      </c>
    </row>
    <row r="59" spans="1:7" x14ac:dyDescent="0.25">
      <c r="A59" s="132" t="s">
        <v>176</v>
      </c>
      <c r="B59" s="141" t="s">
        <v>269</v>
      </c>
      <c r="C59" s="5" t="s">
        <v>21</v>
      </c>
      <c r="D59" s="42"/>
      <c r="E59" s="67">
        <v>22937.599999999999</v>
      </c>
      <c r="F59" s="42"/>
      <c r="G59" s="67">
        <v>69198.97</v>
      </c>
    </row>
    <row r="60" spans="1:7" ht="15.75" thickBot="1" x14ac:dyDescent="0.3">
      <c r="A60" s="132" t="s">
        <v>177</v>
      </c>
      <c r="B60" s="145" t="s">
        <v>22</v>
      </c>
      <c r="C60" s="6">
        <v>5331</v>
      </c>
      <c r="D60" s="44"/>
      <c r="E60" s="53">
        <v>780000</v>
      </c>
      <c r="F60" s="44"/>
      <c r="G60" s="53">
        <v>1084000</v>
      </c>
    </row>
    <row r="61" spans="1:7" ht="16.5" thickTop="1" thickBot="1" x14ac:dyDescent="0.3">
      <c r="A61" s="132" t="s">
        <v>178</v>
      </c>
      <c r="B61" s="216" t="s">
        <v>87</v>
      </c>
      <c r="C61" s="226"/>
      <c r="D61" s="227">
        <f t="shared" ref="D61:G61" si="4">SUM(D58:D60)</f>
        <v>54486</v>
      </c>
      <c r="E61" s="228">
        <f t="shared" si="4"/>
        <v>802937.6</v>
      </c>
      <c r="F61" s="227">
        <f t="shared" si="4"/>
        <v>193906.16</v>
      </c>
      <c r="G61" s="228">
        <f t="shared" si="4"/>
        <v>1603168.97</v>
      </c>
    </row>
    <row r="62" spans="1:7" ht="16.5" thickTop="1" thickBot="1" x14ac:dyDescent="0.3">
      <c r="A62" s="132" t="s">
        <v>179</v>
      </c>
      <c r="B62" s="141" t="s">
        <v>274</v>
      </c>
      <c r="C62" s="5">
        <v>5192</v>
      </c>
      <c r="D62" s="42"/>
      <c r="E62" s="43">
        <v>0</v>
      </c>
      <c r="F62" s="42"/>
      <c r="G62" s="43">
        <v>0</v>
      </c>
    </row>
    <row r="63" spans="1:7" ht="16.5" thickTop="1" thickBot="1" x14ac:dyDescent="0.3">
      <c r="A63" s="132" t="s">
        <v>180</v>
      </c>
      <c r="B63" s="216" t="s">
        <v>88</v>
      </c>
      <c r="C63" s="226"/>
      <c r="D63" s="227">
        <f t="shared" ref="D63:G63" si="5">SUM(D62)</f>
        <v>0</v>
      </c>
      <c r="E63" s="228">
        <f t="shared" si="5"/>
        <v>0</v>
      </c>
      <c r="F63" s="227">
        <f t="shared" si="5"/>
        <v>0</v>
      </c>
      <c r="G63" s="228">
        <f t="shared" si="5"/>
        <v>0</v>
      </c>
    </row>
    <row r="64" spans="1:7" ht="15.75" thickTop="1" x14ac:dyDescent="0.25">
      <c r="A64" s="132" t="s">
        <v>181</v>
      </c>
      <c r="B64" s="145" t="s">
        <v>399</v>
      </c>
      <c r="C64" s="7" t="s">
        <v>397</v>
      </c>
      <c r="D64" s="48">
        <v>26077</v>
      </c>
      <c r="E64" s="73"/>
      <c r="F64" s="48">
        <v>3209</v>
      </c>
      <c r="G64" s="73"/>
    </row>
    <row r="65" spans="1:7" x14ac:dyDescent="0.25">
      <c r="A65" s="132" t="s">
        <v>182</v>
      </c>
      <c r="B65" s="145" t="s">
        <v>298</v>
      </c>
      <c r="C65" s="6" t="s">
        <v>23</v>
      </c>
      <c r="D65" s="44"/>
      <c r="E65" s="74">
        <v>212699</v>
      </c>
      <c r="F65" s="44"/>
      <c r="G65" s="74">
        <v>179525</v>
      </c>
    </row>
    <row r="66" spans="1:7" x14ac:dyDescent="0.25">
      <c r="A66" s="132" t="s">
        <v>183</v>
      </c>
      <c r="B66" s="145" t="s">
        <v>275</v>
      </c>
      <c r="C66" s="6" t="s">
        <v>77</v>
      </c>
      <c r="D66" s="44"/>
      <c r="E66" s="74">
        <v>37251.230000000003</v>
      </c>
      <c r="F66" s="44"/>
      <c r="G66" s="74">
        <v>19041.57</v>
      </c>
    </row>
    <row r="67" spans="1:7" ht="15.75" thickBot="1" x14ac:dyDescent="0.3">
      <c r="A67" s="132" t="s">
        <v>165</v>
      </c>
      <c r="B67" s="150" t="s">
        <v>24</v>
      </c>
      <c r="C67" s="14" t="s">
        <v>421</v>
      </c>
      <c r="D67" s="75"/>
      <c r="E67" s="74">
        <v>6558.2</v>
      </c>
      <c r="F67" s="75"/>
      <c r="G67" s="74">
        <v>13310</v>
      </c>
    </row>
    <row r="68" spans="1:7" ht="16.5" thickTop="1" thickBot="1" x14ac:dyDescent="0.3">
      <c r="A68" s="132" t="s">
        <v>184</v>
      </c>
      <c r="B68" s="216" t="s">
        <v>89</v>
      </c>
      <c r="C68" s="226"/>
      <c r="D68" s="227">
        <f t="shared" ref="D68:G68" si="6">SUM(D64:D67)</f>
        <v>26077</v>
      </c>
      <c r="E68" s="229">
        <f t="shared" si="6"/>
        <v>256508.43000000002</v>
      </c>
      <c r="F68" s="227">
        <f t="shared" si="6"/>
        <v>3209</v>
      </c>
      <c r="G68" s="229">
        <f t="shared" si="6"/>
        <v>211876.57</v>
      </c>
    </row>
    <row r="69" spans="1:7" ht="15.75" thickTop="1" x14ac:dyDescent="0.25">
      <c r="A69" s="132" t="s">
        <v>185</v>
      </c>
      <c r="B69" s="151" t="s">
        <v>398</v>
      </c>
      <c r="C69" s="15" t="s">
        <v>397</v>
      </c>
      <c r="D69" s="58">
        <v>31305</v>
      </c>
      <c r="E69" s="76"/>
      <c r="F69" s="58">
        <v>27298</v>
      </c>
      <c r="G69" s="76"/>
    </row>
    <row r="70" spans="1:7" x14ac:dyDescent="0.25">
      <c r="A70" s="132" t="s">
        <v>186</v>
      </c>
      <c r="B70" s="145" t="s">
        <v>299</v>
      </c>
      <c r="C70" s="6" t="s">
        <v>327</v>
      </c>
      <c r="D70" s="44"/>
      <c r="E70" s="78">
        <v>0</v>
      </c>
      <c r="F70" s="44"/>
      <c r="G70" s="78">
        <v>0</v>
      </c>
    </row>
    <row r="71" spans="1:7" x14ac:dyDescent="0.25">
      <c r="A71" s="132" t="s">
        <v>187</v>
      </c>
      <c r="B71" s="145" t="s">
        <v>270</v>
      </c>
      <c r="C71" s="6" t="s">
        <v>422</v>
      </c>
      <c r="D71" s="44"/>
      <c r="E71" s="78">
        <v>44925.47</v>
      </c>
      <c r="F71" s="44"/>
      <c r="G71" s="78">
        <v>30868</v>
      </c>
    </row>
    <row r="72" spans="1:7" ht="15.75" thickBot="1" x14ac:dyDescent="0.3">
      <c r="A72" s="132" t="s">
        <v>188</v>
      </c>
      <c r="B72" s="152" t="s">
        <v>261</v>
      </c>
      <c r="C72" s="13" t="s">
        <v>259</v>
      </c>
      <c r="D72" s="79"/>
      <c r="E72" s="74">
        <v>50795.54</v>
      </c>
      <c r="F72" s="79"/>
      <c r="G72" s="74">
        <v>55710</v>
      </c>
    </row>
    <row r="73" spans="1:7" ht="16.5" thickTop="1" thickBot="1" x14ac:dyDescent="0.3">
      <c r="A73" s="132" t="s">
        <v>189</v>
      </c>
      <c r="B73" s="216" t="s">
        <v>90</v>
      </c>
      <c r="C73" s="230"/>
      <c r="D73" s="227">
        <f t="shared" ref="D73:G73" si="7">SUM(D69:D72)</f>
        <v>31305</v>
      </c>
      <c r="E73" s="229">
        <f t="shared" si="7"/>
        <v>95721.010000000009</v>
      </c>
      <c r="F73" s="227">
        <f t="shared" si="7"/>
        <v>27298</v>
      </c>
      <c r="G73" s="229">
        <f t="shared" si="7"/>
        <v>86578</v>
      </c>
    </row>
    <row r="74" spans="1:7" ht="15.75" thickTop="1" x14ac:dyDescent="0.25">
      <c r="A74" s="132" t="s">
        <v>190</v>
      </c>
      <c r="B74" s="151" t="s">
        <v>260</v>
      </c>
      <c r="C74" s="15">
        <v>5021</v>
      </c>
      <c r="D74" s="58"/>
      <c r="E74" s="76">
        <v>6000</v>
      </c>
      <c r="F74" s="58"/>
      <c r="G74" s="76">
        <v>0</v>
      </c>
    </row>
    <row r="75" spans="1:7" x14ac:dyDescent="0.25">
      <c r="A75" s="132" t="s">
        <v>191</v>
      </c>
      <c r="B75" s="145" t="s">
        <v>276</v>
      </c>
      <c r="C75" s="6" t="s">
        <v>29</v>
      </c>
      <c r="D75" s="44"/>
      <c r="E75" s="78">
        <v>0</v>
      </c>
      <c r="F75" s="44"/>
      <c r="G75" s="78">
        <v>0</v>
      </c>
    </row>
    <row r="76" spans="1:7" x14ac:dyDescent="0.25">
      <c r="A76" s="132" t="s">
        <v>192</v>
      </c>
      <c r="B76" s="145" t="s">
        <v>328</v>
      </c>
      <c r="C76" s="6">
        <v>5169</v>
      </c>
      <c r="D76" s="44"/>
      <c r="E76" s="78">
        <v>0</v>
      </c>
      <c r="F76" s="44"/>
      <c r="G76" s="78">
        <v>65625</v>
      </c>
    </row>
    <row r="77" spans="1:7" x14ac:dyDescent="0.25">
      <c r="A77" s="132" t="s">
        <v>193</v>
      </c>
      <c r="B77" s="145" t="s">
        <v>436</v>
      </c>
      <c r="C77" s="6">
        <v>5199</v>
      </c>
      <c r="D77" s="44"/>
      <c r="E77" s="78">
        <v>0</v>
      </c>
      <c r="F77" s="44"/>
      <c r="G77" s="78">
        <v>0</v>
      </c>
    </row>
    <row r="78" spans="1:7" x14ac:dyDescent="0.25">
      <c r="A78" s="132" t="s">
        <v>194</v>
      </c>
      <c r="B78" s="145" t="s">
        <v>78</v>
      </c>
      <c r="C78" s="6" t="s">
        <v>27</v>
      </c>
      <c r="D78" s="48"/>
      <c r="E78" s="78">
        <v>0</v>
      </c>
      <c r="F78" s="48"/>
      <c r="G78" s="78">
        <v>0</v>
      </c>
    </row>
    <row r="79" spans="1:7" ht="15.75" thickBot="1" x14ac:dyDescent="0.3">
      <c r="A79" s="132" t="s">
        <v>195</v>
      </c>
      <c r="B79" s="153" t="s">
        <v>74</v>
      </c>
      <c r="C79" s="16">
        <v>5169</v>
      </c>
      <c r="D79" s="44"/>
      <c r="E79" s="78">
        <v>10000</v>
      </c>
      <c r="F79" s="44"/>
      <c r="G79" s="78">
        <v>10000</v>
      </c>
    </row>
    <row r="80" spans="1:7" ht="16.5" thickTop="1" thickBot="1" x14ac:dyDescent="0.3">
      <c r="A80" s="132" t="s">
        <v>196</v>
      </c>
      <c r="B80" s="216" t="s">
        <v>91</v>
      </c>
      <c r="C80" s="230"/>
      <c r="D80" s="227">
        <f t="shared" ref="D80:G80" si="8">SUM(D74:D79)</f>
        <v>0</v>
      </c>
      <c r="E80" s="229">
        <f t="shared" si="8"/>
        <v>16000</v>
      </c>
      <c r="F80" s="227">
        <f t="shared" si="8"/>
        <v>0</v>
      </c>
      <c r="G80" s="229">
        <f t="shared" si="8"/>
        <v>75625</v>
      </c>
    </row>
    <row r="81" spans="1:7" ht="15.75" thickTop="1" x14ac:dyDescent="0.25">
      <c r="A81" s="132" t="s">
        <v>197</v>
      </c>
      <c r="B81" s="145" t="s">
        <v>380</v>
      </c>
      <c r="C81" s="6">
        <v>5171</v>
      </c>
      <c r="D81" s="44"/>
      <c r="E81" s="74">
        <v>520000</v>
      </c>
      <c r="F81" s="44"/>
      <c r="G81" s="74">
        <v>0</v>
      </c>
    </row>
    <row r="82" spans="1:7" x14ac:dyDescent="0.25">
      <c r="A82" s="132" t="s">
        <v>198</v>
      </c>
      <c r="B82" s="145" t="s">
        <v>329</v>
      </c>
      <c r="C82" s="6">
        <v>5171</v>
      </c>
      <c r="D82" s="44"/>
      <c r="E82" s="74">
        <v>0</v>
      </c>
      <c r="F82" s="44"/>
      <c r="G82" s="74">
        <v>0</v>
      </c>
    </row>
    <row r="83" spans="1:7" x14ac:dyDescent="0.25">
      <c r="A83" s="132" t="s">
        <v>131</v>
      </c>
      <c r="B83" s="145" t="s">
        <v>277</v>
      </c>
      <c r="C83" s="9">
        <v>5169.5171</v>
      </c>
      <c r="D83" s="44"/>
      <c r="E83" s="74">
        <v>0</v>
      </c>
      <c r="F83" s="44"/>
      <c r="G83" s="74">
        <v>0</v>
      </c>
    </row>
    <row r="84" spans="1:7" ht="15.75" thickBot="1" x14ac:dyDescent="0.3">
      <c r="A84" s="132" t="s">
        <v>199</v>
      </c>
      <c r="B84" s="153" t="s">
        <v>278</v>
      </c>
      <c r="C84" s="16">
        <v>5223</v>
      </c>
      <c r="D84" s="46"/>
      <c r="E84" s="80">
        <v>0</v>
      </c>
      <c r="F84" s="46"/>
      <c r="G84" s="80">
        <v>0</v>
      </c>
    </row>
    <row r="85" spans="1:7" ht="16.5" thickTop="1" thickBot="1" x14ac:dyDescent="0.3">
      <c r="A85" s="132" t="s">
        <v>200</v>
      </c>
      <c r="B85" s="216" t="s">
        <v>92</v>
      </c>
      <c r="C85" s="230"/>
      <c r="D85" s="227">
        <f t="shared" ref="D85:G85" si="9">SUM(D81:D84)</f>
        <v>0</v>
      </c>
      <c r="E85" s="227">
        <f t="shared" si="9"/>
        <v>520000</v>
      </c>
      <c r="F85" s="227">
        <f t="shared" si="9"/>
        <v>0</v>
      </c>
      <c r="G85" s="227">
        <f t="shared" si="9"/>
        <v>0</v>
      </c>
    </row>
    <row r="86" spans="1:7" ht="15.75" thickTop="1" x14ac:dyDescent="0.25">
      <c r="A86" s="132" t="s">
        <v>201</v>
      </c>
      <c r="B86" s="154" t="s">
        <v>30</v>
      </c>
      <c r="C86" s="15">
        <v>5021</v>
      </c>
      <c r="D86" s="58"/>
      <c r="E86" s="81">
        <v>3536</v>
      </c>
      <c r="F86" s="58"/>
      <c r="G86" s="81">
        <v>0</v>
      </c>
    </row>
    <row r="87" spans="1:7" ht="15.75" thickBot="1" x14ac:dyDescent="0.3">
      <c r="A87" s="132" t="s">
        <v>202</v>
      </c>
      <c r="B87" s="155" t="s">
        <v>31</v>
      </c>
      <c r="C87" s="8" t="s">
        <v>111</v>
      </c>
      <c r="D87" s="82"/>
      <c r="E87" s="83">
        <v>24062</v>
      </c>
      <c r="F87" s="82"/>
      <c r="G87" s="83">
        <v>30285</v>
      </c>
    </row>
    <row r="88" spans="1:7" ht="16.5" thickTop="1" thickBot="1" x14ac:dyDescent="0.3">
      <c r="A88" s="132" t="s">
        <v>203</v>
      </c>
      <c r="B88" s="216" t="s">
        <v>93</v>
      </c>
      <c r="C88" s="231"/>
      <c r="D88" s="218">
        <f t="shared" ref="D88:G88" si="10">SUM(D86:D87)</f>
        <v>0</v>
      </c>
      <c r="E88" s="218">
        <f t="shared" si="10"/>
        <v>27598</v>
      </c>
      <c r="F88" s="218">
        <f t="shared" si="10"/>
        <v>0</v>
      </c>
      <c r="G88" s="218">
        <f t="shared" si="10"/>
        <v>30285</v>
      </c>
    </row>
    <row r="89" spans="1:7" ht="15.75" thickTop="1" x14ac:dyDescent="0.25">
      <c r="A89" s="132" t="s">
        <v>204</v>
      </c>
      <c r="B89" s="151" t="s">
        <v>265</v>
      </c>
      <c r="C89" s="15" t="s">
        <v>29</v>
      </c>
      <c r="D89" s="42"/>
      <c r="E89" s="84">
        <v>0</v>
      </c>
      <c r="F89" s="42"/>
      <c r="G89" s="84">
        <v>0</v>
      </c>
    </row>
    <row r="90" spans="1:7" x14ac:dyDescent="0.25">
      <c r="A90" s="132" t="s">
        <v>129</v>
      </c>
      <c r="B90" s="143" t="s">
        <v>279</v>
      </c>
      <c r="C90" s="10" t="s">
        <v>32</v>
      </c>
      <c r="D90" s="85">
        <v>0</v>
      </c>
      <c r="E90" s="86">
        <v>4980.2299999999996</v>
      </c>
      <c r="F90" s="85">
        <v>0</v>
      </c>
      <c r="G90" s="86">
        <v>6094.2</v>
      </c>
    </row>
    <row r="91" spans="1:7" ht="15.75" thickBot="1" x14ac:dyDescent="0.3">
      <c r="A91" s="132" t="s">
        <v>133</v>
      </c>
      <c r="B91" s="156" t="s">
        <v>271</v>
      </c>
      <c r="C91" s="12" t="s">
        <v>33</v>
      </c>
      <c r="D91" s="82"/>
      <c r="E91" s="83">
        <v>0</v>
      </c>
      <c r="F91" s="82"/>
      <c r="G91" s="83">
        <v>45536</v>
      </c>
    </row>
    <row r="92" spans="1:7" ht="16.5" thickTop="1" thickBot="1" x14ac:dyDescent="0.3">
      <c r="A92" s="132" t="s">
        <v>205</v>
      </c>
      <c r="B92" s="216" t="s">
        <v>94</v>
      </c>
      <c r="C92" s="220"/>
      <c r="D92" s="218">
        <f t="shared" ref="D92:G92" si="11">SUM(D89:D91)</f>
        <v>0</v>
      </c>
      <c r="E92" s="219">
        <f t="shared" si="11"/>
        <v>4980.2299999999996</v>
      </c>
      <c r="F92" s="218">
        <f t="shared" si="11"/>
        <v>0</v>
      </c>
      <c r="G92" s="219">
        <f t="shared" si="11"/>
        <v>51630.2</v>
      </c>
    </row>
    <row r="93" spans="1:7" ht="16.5" thickTop="1" thickBot="1" x14ac:dyDescent="0.3">
      <c r="A93" s="132" t="s">
        <v>206</v>
      </c>
      <c r="B93" s="157" t="s">
        <v>280</v>
      </c>
      <c r="C93" s="18">
        <v>5199</v>
      </c>
      <c r="D93" s="87"/>
      <c r="E93" s="88">
        <v>5000</v>
      </c>
      <c r="F93" s="87"/>
      <c r="G93" s="88">
        <v>0</v>
      </c>
    </row>
    <row r="94" spans="1:7" ht="16.5" thickTop="1" thickBot="1" x14ac:dyDescent="0.3">
      <c r="A94" s="132" t="s">
        <v>207</v>
      </c>
      <c r="B94" s="216" t="s">
        <v>95</v>
      </c>
      <c r="C94" s="217"/>
      <c r="D94" s="218">
        <f t="shared" ref="D94:G94" si="12">SUM(D93)</f>
        <v>0</v>
      </c>
      <c r="E94" s="219">
        <f t="shared" si="12"/>
        <v>5000</v>
      </c>
      <c r="F94" s="218">
        <f t="shared" si="12"/>
        <v>0</v>
      </c>
      <c r="G94" s="219">
        <f t="shared" si="12"/>
        <v>0</v>
      </c>
    </row>
    <row r="95" spans="1:7" ht="15.75" thickTop="1" x14ac:dyDescent="0.25">
      <c r="A95" s="132" t="s">
        <v>130</v>
      </c>
      <c r="B95" s="141" t="s">
        <v>416</v>
      </c>
      <c r="C95" s="5" t="s">
        <v>34</v>
      </c>
      <c r="D95" s="48">
        <v>163035</v>
      </c>
      <c r="E95" s="74">
        <v>35102.93</v>
      </c>
      <c r="F95" s="89">
        <v>224871.09</v>
      </c>
      <c r="G95" s="74">
        <v>11653.23</v>
      </c>
    </row>
    <row r="96" spans="1:7" x14ac:dyDescent="0.25">
      <c r="A96" s="132" t="s">
        <v>208</v>
      </c>
      <c r="B96" s="158" t="s">
        <v>41</v>
      </c>
      <c r="C96" s="6">
        <v>2132</v>
      </c>
      <c r="D96" s="48">
        <v>172944</v>
      </c>
      <c r="E96" s="74"/>
      <c r="F96" s="48">
        <v>161351</v>
      </c>
      <c r="G96" s="74"/>
    </row>
    <row r="97" spans="1:7" ht="15.75" thickBot="1" x14ac:dyDescent="0.3">
      <c r="A97" s="132" t="s">
        <v>209</v>
      </c>
      <c r="B97" s="143" t="s">
        <v>272</v>
      </c>
      <c r="C97" s="10" t="s">
        <v>437</v>
      </c>
      <c r="D97" s="111">
        <v>99062</v>
      </c>
      <c r="E97" s="86">
        <v>51114</v>
      </c>
      <c r="F97" s="111">
        <v>89840.5</v>
      </c>
      <c r="G97" s="86">
        <v>96662.66</v>
      </c>
    </row>
    <row r="98" spans="1:7" ht="16.5" thickTop="1" thickBot="1" x14ac:dyDescent="0.3">
      <c r="A98" s="132" t="s">
        <v>210</v>
      </c>
      <c r="B98" s="216" t="s">
        <v>96</v>
      </c>
      <c r="C98" s="217"/>
      <c r="D98" s="218">
        <f t="shared" ref="D98:G98" si="13">SUM(D95:D97)</f>
        <v>435041</v>
      </c>
      <c r="E98" s="219">
        <f t="shared" si="13"/>
        <v>86216.93</v>
      </c>
      <c r="F98" s="218">
        <f t="shared" si="13"/>
        <v>476062.58999999997</v>
      </c>
      <c r="G98" s="219">
        <f t="shared" si="13"/>
        <v>108315.89</v>
      </c>
    </row>
    <row r="99" spans="1:7" ht="15.75" thickTop="1" x14ac:dyDescent="0.25">
      <c r="A99" s="132" t="s">
        <v>211</v>
      </c>
      <c r="B99" s="151" t="s">
        <v>282</v>
      </c>
      <c r="C99" s="15">
        <v>2111.2132000000001</v>
      </c>
      <c r="D99" s="89">
        <v>96496</v>
      </c>
      <c r="E99" s="90"/>
      <c r="F99" s="89">
        <v>71056.5</v>
      </c>
      <c r="G99" s="90"/>
    </row>
    <row r="100" spans="1:7" x14ac:dyDescent="0.25">
      <c r="A100" s="132" t="s">
        <v>164</v>
      </c>
      <c r="B100" s="143" t="s">
        <v>37</v>
      </c>
      <c r="C100" s="10">
        <v>2324</v>
      </c>
      <c r="D100" s="85">
        <v>9805.31</v>
      </c>
      <c r="E100" s="91"/>
      <c r="F100" s="85">
        <v>7387.04</v>
      </c>
      <c r="G100" s="55"/>
    </row>
    <row r="101" spans="1:7" x14ac:dyDescent="0.25">
      <c r="A101" s="132" t="s">
        <v>212</v>
      </c>
      <c r="B101" s="159" t="s">
        <v>383</v>
      </c>
      <c r="C101" s="8" t="s">
        <v>382</v>
      </c>
      <c r="D101" s="92"/>
      <c r="E101" s="93">
        <v>87166.41</v>
      </c>
      <c r="F101" s="92"/>
      <c r="G101" s="258">
        <v>93866.7</v>
      </c>
    </row>
    <row r="102" spans="1:7" x14ac:dyDescent="0.25">
      <c r="A102" s="132" t="s">
        <v>213</v>
      </c>
      <c r="B102" s="156" t="s">
        <v>286</v>
      </c>
      <c r="C102" s="12" t="s">
        <v>381</v>
      </c>
      <c r="D102" s="94"/>
      <c r="E102" s="95">
        <v>161363.98000000001</v>
      </c>
      <c r="F102" s="94"/>
      <c r="G102" s="258">
        <v>93038.91</v>
      </c>
    </row>
    <row r="103" spans="1:7" x14ac:dyDescent="0.25">
      <c r="A103" s="132" t="s">
        <v>214</v>
      </c>
      <c r="B103" s="143" t="s">
        <v>283</v>
      </c>
      <c r="C103" s="10" t="s">
        <v>110</v>
      </c>
      <c r="D103" s="64"/>
      <c r="E103" s="86">
        <v>10384.209999999999</v>
      </c>
      <c r="F103" s="64"/>
      <c r="G103" s="258">
        <v>14800</v>
      </c>
    </row>
    <row r="104" spans="1:7" x14ac:dyDescent="0.25">
      <c r="A104" s="132" t="s">
        <v>215</v>
      </c>
      <c r="B104" s="160" t="s">
        <v>284</v>
      </c>
      <c r="C104" s="24" t="s">
        <v>114</v>
      </c>
      <c r="D104" s="96">
        <v>17500</v>
      </c>
      <c r="E104" s="97">
        <v>0</v>
      </c>
      <c r="F104" s="96">
        <v>16000</v>
      </c>
      <c r="G104" s="319">
        <v>0</v>
      </c>
    </row>
    <row r="105" spans="1:7" ht="15.75" thickBot="1" x14ac:dyDescent="0.3">
      <c r="A105" s="132" t="s">
        <v>216</v>
      </c>
      <c r="B105" s="161" t="s">
        <v>285</v>
      </c>
      <c r="C105" s="20" t="s">
        <v>72</v>
      </c>
      <c r="D105" s="98">
        <v>0</v>
      </c>
      <c r="E105" s="99">
        <v>4327.57</v>
      </c>
      <c r="F105" s="98">
        <v>0</v>
      </c>
      <c r="G105" s="320">
        <v>17800</v>
      </c>
    </row>
    <row r="106" spans="1:7" ht="16.5" thickTop="1" thickBot="1" x14ac:dyDescent="0.3">
      <c r="A106" s="132" t="s">
        <v>217</v>
      </c>
      <c r="B106" s="216" t="s">
        <v>71</v>
      </c>
      <c r="C106" s="217"/>
      <c r="D106" s="218">
        <f t="shared" ref="D106:G106" si="14">SUM(D99:D105)</f>
        <v>123801.31</v>
      </c>
      <c r="E106" s="219">
        <f t="shared" si="14"/>
        <v>263242.17</v>
      </c>
      <c r="F106" s="218">
        <f t="shared" si="14"/>
        <v>94443.54</v>
      </c>
      <c r="G106" s="219">
        <f t="shared" si="14"/>
        <v>219505.61</v>
      </c>
    </row>
    <row r="107" spans="1:7" ht="15.75" thickTop="1" x14ac:dyDescent="0.25">
      <c r="A107" s="132" t="s">
        <v>218</v>
      </c>
      <c r="B107" s="141" t="s">
        <v>38</v>
      </c>
      <c r="C107" s="5">
        <v>2324.5154000000002</v>
      </c>
      <c r="D107" s="96"/>
      <c r="E107" s="90">
        <v>189995.34</v>
      </c>
      <c r="F107" s="96"/>
      <c r="G107" s="90">
        <v>198000</v>
      </c>
    </row>
    <row r="108" spans="1:7" ht="15.75" thickBot="1" x14ac:dyDescent="0.3">
      <c r="A108" s="132" t="s">
        <v>219</v>
      </c>
      <c r="B108" s="161" t="s">
        <v>269</v>
      </c>
      <c r="C108" s="162" t="s">
        <v>322</v>
      </c>
      <c r="D108" s="98"/>
      <c r="E108" s="99">
        <v>346647.68</v>
      </c>
      <c r="F108" s="98"/>
      <c r="G108" s="99">
        <v>367917.28</v>
      </c>
    </row>
    <row r="109" spans="1:7" ht="16.5" thickTop="1" thickBot="1" x14ac:dyDescent="0.3">
      <c r="A109" s="132" t="s">
        <v>220</v>
      </c>
      <c r="B109" s="216" t="s">
        <v>39</v>
      </c>
      <c r="C109" s="217"/>
      <c r="D109" s="218">
        <f>SUM(D107:D108)</f>
        <v>0</v>
      </c>
      <c r="E109" s="219">
        <f>SUM(E107+E108)</f>
        <v>536643.02</v>
      </c>
      <c r="F109" s="218">
        <f>SUM(F107:F108)</f>
        <v>0</v>
      </c>
      <c r="G109" s="219">
        <f>SUM(G107+G108)</f>
        <v>565917.28</v>
      </c>
    </row>
    <row r="110" spans="1:7" ht="15.75" thickTop="1" x14ac:dyDescent="0.25">
      <c r="A110" s="132" t="s">
        <v>221</v>
      </c>
      <c r="B110" s="141" t="s">
        <v>36</v>
      </c>
      <c r="C110" s="5">
        <v>2139</v>
      </c>
      <c r="D110" s="42">
        <v>7100</v>
      </c>
      <c r="E110" s="100"/>
      <c r="F110" s="42">
        <v>6050</v>
      </c>
      <c r="G110" s="100"/>
    </row>
    <row r="111" spans="1:7" x14ac:dyDescent="0.25">
      <c r="A111" s="132" t="s">
        <v>222</v>
      </c>
      <c r="B111" s="153" t="s">
        <v>287</v>
      </c>
      <c r="C111" s="17" t="s">
        <v>40</v>
      </c>
      <c r="D111" s="101"/>
      <c r="E111" s="102">
        <v>1703</v>
      </c>
      <c r="F111" s="101"/>
      <c r="G111" s="102">
        <v>0</v>
      </c>
    </row>
    <row r="112" spans="1:7" x14ac:dyDescent="0.25">
      <c r="A112" s="132" t="s">
        <v>223</v>
      </c>
      <c r="B112" s="153" t="s">
        <v>262</v>
      </c>
      <c r="C112" s="17">
        <v>5151</v>
      </c>
      <c r="D112" s="103"/>
      <c r="E112" s="104">
        <v>1812.67</v>
      </c>
      <c r="F112" s="103"/>
      <c r="G112" s="104">
        <v>2165.86</v>
      </c>
    </row>
    <row r="113" spans="1:7" ht="15.75" thickBot="1" x14ac:dyDescent="0.3">
      <c r="A113" s="132" t="s">
        <v>224</v>
      </c>
      <c r="B113" s="153" t="s">
        <v>288</v>
      </c>
      <c r="C113" s="30">
        <v>5171</v>
      </c>
      <c r="D113" s="105"/>
      <c r="E113" s="106">
        <v>0</v>
      </c>
      <c r="F113" s="105"/>
      <c r="G113" s="106">
        <v>0</v>
      </c>
    </row>
    <row r="114" spans="1:7" ht="16.5" thickTop="1" thickBot="1" x14ac:dyDescent="0.3">
      <c r="A114" s="132" t="s">
        <v>225</v>
      </c>
      <c r="B114" s="216" t="s">
        <v>97</v>
      </c>
      <c r="C114" s="221"/>
      <c r="D114" s="222">
        <f t="shared" ref="D114:G114" si="15">SUM(D110:D113)</f>
        <v>7100</v>
      </c>
      <c r="E114" s="223">
        <f t="shared" si="15"/>
        <v>3515.67</v>
      </c>
      <c r="F114" s="222">
        <f t="shared" si="15"/>
        <v>6050</v>
      </c>
      <c r="G114" s="223">
        <f t="shared" si="15"/>
        <v>2165.86</v>
      </c>
    </row>
    <row r="115" spans="1:7" ht="15.75" thickTop="1" x14ac:dyDescent="0.25">
      <c r="A115" s="132" t="s">
        <v>226</v>
      </c>
      <c r="B115" s="151" t="s">
        <v>385</v>
      </c>
      <c r="C115" s="15" t="s">
        <v>384</v>
      </c>
      <c r="D115" s="58">
        <v>154976</v>
      </c>
      <c r="E115" s="81">
        <v>231563</v>
      </c>
      <c r="F115" s="58">
        <v>12059</v>
      </c>
      <c r="G115" s="81"/>
    </row>
    <row r="116" spans="1:7" x14ac:dyDescent="0.25">
      <c r="A116" s="132" t="s">
        <v>227</v>
      </c>
      <c r="B116" s="153" t="s">
        <v>289</v>
      </c>
      <c r="C116" s="17">
        <v>3111.5165000000002</v>
      </c>
      <c r="D116" s="101">
        <v>232700</v>
      </c>
      <c r="E116" s="102">
        <v>500</v>
      </c>
      <c r="F116" s="101">
        <v>3773900</v>
      </c>
      <c r="G116" s="102">
        <v>1043</v>
      </c>
    </row>
    <row r="117" spans="1:7" x14ac:dyDescent="0.25">
      <c r="A117" s="132" t="s">
        <v>228</v>
      </c>
      <c r="B117" s="153" t="s">
        <v>290</v>
      </c>
      <c r="C117" s="17" t="s">
        <v>42</v>
      </c>
      <c r="D117" s="101">
        <v>21871.5</v>
      </c>
      <c r="E117" s="102">
        <v>515</v>
      </c>
      <c r="F117" s="101">
        <v>6776</v>
      </c>
      <c r="G117" s="102">
        <v>5191</v>
      </c>
    </row>
    <row r="118" spans="1:7" ht="15.75" thickBot="1" x14ac:dyDescent="0.3">
      <c r="A118" s="132" t="s">
        <v>229</v>
      </c>
      <c r="B118" s="163" t="s">
        <v>387</v>
      </c>
      <c r="C118" s="19" t="s">
        <v>386</v>
      </c>
      <c r="D118" s="105">
        <v>1000</v>
      </c>
      <c r="E118" s="106">
        <v>101645.55</v>
      </c>
      <c r="F118" s="105">
        <v>33860</v>
      </c>
      <c r="G118" s="106">
        <v>159593.79999999999</v>
      </c>
    </row>
    <row r="119" spans="1:7" ht="16.5" thickTop="1" thickBot="1" x14ac:dyDescent="0.3">
      <c r="A119" s="132" t="s">
        <v>325</v>
      </c>
      <c r="B119" s="216" t="s">
        <v>101</v>
      </c>
      <c r="C119" s="221"/>
      <c r="D119" s="222">
        <f t="shared" ref="D119:G119" si="16">SUM(D115:D118)</f>
        <v>410547.5</v>
      </c>
      <c r="E119" s="219">
        <f t="shared" si="16"/>
        <v>334223.55</v>
      </c>
      <c r="F119" s="224">
        <f t="shared" si="16"/>
        <v>3826595</v>
      </c>
      <c r="G119" s="219">
        <f t="shared" si="16"/>
        <v>165827.79999999999</v>
      </c>
    </row>
    <row r="120" spans="1:7" ht="16.5" thickTop="1" thickBot="1" x14ac:dyDescent="0.3">
      <c r="A120" s="132" t="s">
        <v>230</v>
      </c>
      <c r="B120" s="164" t="s">
        <v>388</v>
      </c>
      <c r="C120" s="21">
        <v>6460</v>
      </c>
      <c r="D120" s="107">
        <v>0</v>
      </c>
      <c r="E120" s="108">
        <v>200000</v>
      </c>
      <c r="F120" s="107">
        <v>0</v>
      </c>
      <c r="G120" s="108">
        <v>0</v>
      </c>
    </row>
    <row r="121" spans="1:7" ht="16.5" thickTop="1" thickBot="1" x14ac:dyDescent="0.3">
      <c r="A121" s="132" t="s">
        <v>231</v>
      </c>
      <c r="B121" s="216" t="s">
        <v>370</v>
      </c>
      <c r="C121" s="217"/>
      <c r="D121" s="218">
        <f t="shared" ref="D121:G121" si="17">SUM(D120)</f>
        <v>0</v>
      </c>
      <c r="E121" s="219">
        <f t="shared" si="17"/>
        <v>200000</v>
      </c>
      <c r="F121" s="218">
        <f t="shared" si="17"/>
        <v>0</v>
      </c>
      <c r="G121" s="219">
        <f t="shared" si="17"/>
        <v>0</v>
      </c>
    </row>
    <row r="122" spans="1:7" ht="16.5" thickTop="1" thickBot="1" x14ac:dyDescent="0.3">
      <c r="A122" s="132" t="s">
        <v>232</v>
      </c>
      <c r="B122" s="164" t="s">
        <v>43</v>
      </c>
      <c r="C122" s="21">
        <v>2111.5169000000001</v>
      </c>
      <c r="D122" s="107">
        <v>64</v>
      </c>
      <c r="E122" s="108">
        <v>0</v>
      </c>
      <c r="F122" s="107">
        <v>916</v>
      </c>
      <c r="G122" s="108">
        <v>0</v>
      </c>
    </row>
    <row r="123" spans="1:7" ht="16.5" thickTop="1" thickBot="1" x14ac:dyDescent="0.3">
      <c r="A123" s="132" t="s">
        <v>233</v>
      </c>
      <c r="B123" s="216" t="s">
        <v>98</v>
      </c>
      <c r="C123" s="217"/>
      <c r="D123" s="218">
        <f t="shared" ref="D123:G123" si="18">SUM(D122)</f>
        <v>64</v>
      </c>
      <c r="E123" s="219">
        <f t="shared" si="18"/>
        <v>0</v>
      </c>
      <c r="F123" s="218">
        <f t="shared" si="18"/>
        <v>916</v>
      </c>
      <c r="G123" s="219">
        <f t="shared" si="18"/>
        <v>0</v>
      </c>
    </row>
    <row r="124" spans="1:7" ht="16.5" thickTop="1" thickBot="1" x14ac:dyDescent="0.3">
      <c r="A124" s="132" t="s">
        <v>234</v>
      </c>
      <c r="B124" s="165" t="s">
        <v>43</v>
      </c>
      <c r="C124" s="22">
        <v>2111.5169000000001</v>
      </c>
      <c r="D124" s="109">
        <v>289927</v>
      </c>
      <c r="E124" s="110">
        <v>666022.23</v>
      </c>
      <c r="F124" s="109">
        <v>358525</v>
      </c>
      <c r="G124" s="110">
        <v>654434.12</v>
      </c>
    </row>
    <row r="125" spans="1:7" ht="16.5" thickTop="1" thickBot="1" x14ac:dyDescent="0.3">
      <c r="A125" s="132" t="s">
        <v>235</v>
      </c>
      <c r="B125" s="216" t="s">
        <v>99</v>
      </c>
      <c r="C125" s="217"/>
      <c r="D125" s="218">
        <f t="shared" ref="D125:G125" si="19">SUM(D124)</f>
        <v>289927</v>
      </c>
      <c r="E125" s="219">
        <f t="shared" si="19"/>
        <v>666022.23</v>
      </c>
      <c r="F125" s="218">
        <f t="shared" si="19"/>
        <v>358525</v>
      </c>
      <c r="G125" s="219">
        <f t="shared" si="19"/>
        <v>654434.12</v>
      </c>
    </row>
    <row r="126" spans="1:7" ht="16.5" thickTop="1" thickBot="1" x14ac:dyDescent="0.3">
      <c r="A126" s="132" t="s">
        <v>236</v>
      </c>
      <c r="B126" s="165" t="s">
        <v>44</v>
      </c>
      <c r="C126" s="22">
        <v>2111.5169000000001</v>
      </c>
      <c r="D126" s="109">
        <v>136973.5</v>
      </c>
      <c r="E126" s="108">
        <v>198754.5</v>
      </c>
      <c r="F126" s="109">
        <v>271146.5</v>
      </c>
      <c r="G126" s="108">
        <v>246404.75</v>
      </c>
    </row>
    <row r="127" spans="1:7" ht="16.5" thickTop="1" thickBot="1" x14ac:dyDescent="0.3">
      <c r="A127" s="132" t="s">
        <v>237</v>
      </c>
      <c r="B127" s="216" t="s">
        <v>413</v>
      </c>
      <c r="C127" s="217"/>
      <c r="D127" s="218">
        <f t="shared" ref="D127:G127" si="20">SUM(D126)</f>
        <v>136973.5</v>
      </c>
      <c r="E127" s="219">
        <f t="shared" si="20"/>
        <v>198754.5</v>
      </c>
      <c r="F127" s="218">
        <f t="shared" si="20"/>
        <v>271146.5</v>
      </c>
      <c r="G127" s="219">
        <f t="shared" si="20"/>
        <v>246404.75</v>
      </c>
    </row>
    <row r="128" spans="1:7" ht="16.5" thickTop="1" thickBot="1" x14ac:dyDescent="0.3">
      <c r="A128" s="132" t="s">
        <v>238</v>
      </c>
      <c r="B128" s="165" t="s">
        <v>438</v>
      </c>
      <c r="C128" s="22">
        <v>5169</v>
      </c>
      <c r="D128" s="109">
        <v>0</v>
      </c>
      <c r="E128" s="108">
        <v>0</v>
      </c>
      <c r="F128" s="109">
        <v>0</v>
      </c>
      <c r="G128" s="108">
        <v>2000</v>
      </c>
    </row>
    <row r="129" spans="1:7" ht="16.5" thickTop="1" thickBot="1" x14ac:dyDescent="0.3">
      <c r="A129" s="132" t="s">
        <v>239</v>
      </c>
      <c r="B129" s="216" t="s">
        <v>439</v>
      </c>
      <c r="C129" s="217"/>
      <c r="D129" s="218">
        <f t="shared" ref="D129:G129" si="21">SUM(D128)</f>
        <v>0</v>
      </c>
      <c r="E129" s="219">
        <f t="shared" si="21"/>
        <v>0</v>
      </c>
      <c r="F129" s="218">
        <f t="shared" si="21"/>
        <v>0</v>
      </c>
      <c r="G129" s="219">
        <f t="shared" si="21"/>
        <v>2000</v>
      </c>
    </row>
    <row r="130" spans="1:7" ht="15.75" thickTop="1" x14ac:dyDescent="0.25">
      <c r="A130" s="132" t="s">
        <v>240</v>
      </c>
      <c r="B130" s="172" t="s">
        <v>310</v>
      </c>
      <c r="C130" s="27" t="s">
        <v>23</v>
      </c>
      <c r="D130" s="127"/>
      <c r="E130" s="86">
        <v>417891</v>
      </c>
      <c r="F130" s="127"/>
      <c r="G130" s="86">
        <v>590880</v>
      </c>
    </row>
    <row r="131" spans="1:7" x14ac:dyDescent="0.25">
      <c r="A131" s="132" t="s">
        <v>241</v>
      </c>
      <c r="B131" s="143" t="s">
        <v>330</v>
      </c>
      <c r="C131" s="10" t="s">
        <v>45</v>
      </c>
      <c r="D131" s="111"/>
      <c r="E131" s="86">
        <v>181925</v>
      </c>
      <c r="F131" s="111"/>
      <c r="G131" s="86">
        <v>0</v>
      </c>
    </row>
    <row r="132" spans="1:7" x14ac:dyDescent="0.25">
      <c r="A132" s="132" t="s">
        <v>242</v>
      </c>
      <c r="B132" s="141" t="s">
        <v>291</v>
      </c>
      <c r="C132" s="5" t="s">
        <v>320</v>
      </c>
      <c r="D132" s="112"/>
      <c r="E132" s="84">
        <v>8219</v>
      </c>
      <c r="F132" s="112"/>
      <c r="G132" s="84">
        <v>10367</v>
      </c>
    </row>
    <row r="133" spans="1:7" ht="15.75" thickBot="1" x14ac:dyDescent="0.3">
      <c r="A133" s="132" t="s">
        <v>243</v>
      </c>
      <c r="B133" s="153" t="s">
        <v>410</v>
      </c>
      <c r="C133" s="199" t="s">
        <v>389</v>
      </c>
      <c r="D133" s="101"/>
      <c r="E133" s="102">
        <v>28128.79</v>
      </c>
      <c r="F133" s="101"/>
      <c r="G133" s="102">
        <v>39154.79</v>
      </c>
    </row>
    <row r="134" spans="1:7" ht="16.5" thickTop="1" thickBot="1" x14ac:dyDescent="0.3">
      <c r="A134" s="132" t="s">
        <v>244</v>
      </c>
      <c r="B134" s="216" t="s">
        <v>100</v>
      </c>
      <c r="C134" s="217"/>
      <c r="D134" s="218">
        <f t="shared" ref="D134:G134" si="22">SUM(D130:D133)</f>
        <v>0</v>
      </c>
      <c r="E134" s="219">
        <f t="shared" si="22"/>
        <v>636163.79</v>
      </c>
      <c r="F134" s="218">
        <f t="shared" si="22"/>
        <v>0</v>
      </c>
      <c r="G134" s="219">
        <f t="shared" si="22"/>
        <v>640401.79</v>
      </c>
    </row>
    <row r="135" spans="1:7" ht="16.5" thickTop="1" thickBot="1" x14ac:dyDescent="0.3">
      <c r="A135" s="132" t="s">
        <v>245</v>
      </c>
      <c r="B135" s="1" t="s">
        <v>391</v>
      </c>
      <c r="C135" s="1" t="s">
        <v>392</v>
      </c>
      <c r="D135" s="113"/>
      <c r="E135" s="114">
        <v>29119</v>
      </c>
      <c r="F135" s="113"/>
      <c r="G135" s="114">
        <v>32551</v>
      </c>
    </row>
    <row r="136" spans="1:7" ht="16.5" thickTop="1" thickBot="1" x14ac:dyDescent="0.3">
      <c r="A136" s="132" t="s">
        <v>246</v>
      </c>
      <c r="B136" s="216" t="s">
        <v>411</v>
      </c>
      <c r="C136" s="217"/>
      <c r="D136" s="218">
        <f t="shared" ref="D136:G136" si="23">SUM(D135)</f>
        <v>0</v>
      </c>
      <c r="E136" s="219">
        <f t="shared" si="23"/>
        <v>29119</v>
      </c>
      <c r="F136" s="218">
        <f t="shared" si="23"/>
        <v>0</v>
      </c>
      <c r="G136" s="219">
        <f t="shared" si="23"/>
        <v>32551</v>
      </c>
    </row>
    <row r="137" spans="1:7" ht="16.5" thickTop="1" thickBot="1" x14ac:dyDescent="0.3">
      <c r="A137" s="132" t="s">
        <v>247</v>
      </c>
      <c r="B137" s="1" t="s">
        <v>441</v>
      </c>
      <c r="C137" s="1" t="s">
        <v>442</v>
      </c>
      <c r="D137" s="113"/>
      <c r="E137" s="114">
        <v>0</v>
      </c>
      <c r="F137" s="113"/>
      <c r="G137" s="114">
        <v>63651</v>
      </c>
    </row>
    <row r="138" spans="1:7" ht="16.5" thickTop="1" thickBot="1" x14ac:dyDescent="0.3">
      <c r="A138" s="132" t="s">
        <v>248</v>
      </c>
      <c r="B138" s="216" t="s">
        <v>440</v>
      </c>
      <c r="C138" s="217"/>
      <c r="D138" s="218">
        <f t="shared" ref="D138:G138" si="24">SUM(D137)</f>
        <v>0</v>
      </c>
      <c r="E138" s="219">
        <f t="shared" si="24"/>
        <v>0</v>
      </c>
      <c r="F138" s="218">
        <f t="shared" si="24"/>
        <v>0</v>
      </c>
      <c r="G138" s="219">
        <f t="shared" si="24"/>
        <v>63651</v>
      </c>
    </row>
    <row r="139" spans="1:7" ht="16.5" thickTop="1" thickBot="1" x14ac:dyDescent="0.3">
      <c r="A139" s="132" t="s">
        <v>249</v>
      </c>
      <c r="B139" s="1" t="s">
        <v>46</v>
      </c>
      <c r="C139" s="1">
        <v>5901.5155999999997</v>
      </c>
      <c r="D139" s="113"/>
      <c r="E139" s="114">
        <v>28561.08</v>
      </c>
      <c r="F139" s="113"/>
      <c r="G139" s="114">
        <v>0</v>
      </c>
    </row>
    <row r="140" spans="1:7" ht="16.5" thickTop="1" thickBot="1" x14ac:dyDescent="0.3">
      <c r="A140" s="132" t="s">
        <v>250</v>
      </c>
      <c r="B140" s="216" t="s">
        <v>102</v>
      </c>
      <c r="C140" s="217"/>
      <c r="D140" s="218">
        <f t="shared" ref="D140:F140" si="25">SUM(D139)</f>
        <v>0</v>
      </c>
      <c r="E140" s="219">
        <f t="shared" si="25"/>
        <v>28561.08</v>
      </c>
      <c r="F140" s="218">
        <f t="shared" si="25"/>
        <v>0</v>
      </c>
      <c r="G140" s="219">
        <v>0</v>
      </c>
    </row>
    <row r="141" spans="1:7" ht="15.75" thickTop="1" x14ac:dyDescent="0.25">
      <c r="A141" s="132" t="s">
        <v>251</v>
      </c>
      <c r="B141" s="166" t="s">
        <v>292</v>
      </c>
      <c r="C141" s="5">
        <v>5134</v>
      </c>
      <c r="D141" s="116"/>
      <c r="E141" s="84">
        <v>5361</v>
      </c>
      <c r="F141" s="115"/>
      <c r="G141" s="84">
        <v>14084</v>
      </c>
    </row>
    <row r="142" spans="1:7" x14ac:dyDescent="0.25">
      <c r="A142" s="132" t="s">
        <v>252</v>
      </c>
      <c r="B142" s="134" t="s">
        <v>293</v>
      </c>
      <c r="C142" s="6" t="s">
        <v>47</v>
      </c>
      <c r="D142" s="44"/>
      <c r="E142" s="74">
        <v>174305.96</v>
      </c>
      <c r="F142" s="117"/>
      <c r="G142" s="74">
        <v>63555.51</v>
      </c>
    </row>
    <row r="143" spans="1:7" x14ac:dyDescent="0.25">
      <c r="A143" s="132" t="s">
        <v>253</v>
      </c>
      <c r="B143" s="134" t="s">
        <v>412</v>
      </c>
      <c r="C143" s="200" t="s">
        <v>331</v>
      </c>
      <c r="D143" s="44">
        <v>38359.26</v>
      </c>
      <c r="E143" s="74">
        <v>48443.5</v>
      </c>
      <c r="F143" s="117">
        <v>0</v>
      </c>
      <c r="G143" s="74">
        <v>25739.95</v>
      </c>
    </row>
    <row r="144" spans="1:7" x14ac:dyDescent="0.25">
      <c r="A144" s="132" t="s">
        <v>254</v>
      </c>
      <c r="B144" s="152" t="s">
        <v>273</v>
      </c>
      <c r="C144" s="13">
        <v>5155</v>
      </c>
      <c r="D144" s="119"/>
      <c r="E144" s="78">
        <v>0</v>
      </c>
      <c r="F144" s="118"/>
      <c r="G144" s="74">
        <v>4397</v>
      </c>
    </row>
    <row r="145" spans="1:8" x14ac:dyDescent="0.25">
      <c r="A145" s="132" t="s">
        <v>255</v>
      </c>
      <c r="B145" s="152" t="s">
        <v>48</v>
      </c>
      <c r="C145" s="13">
        <v>5156</v>
      </c>
      <c r="D145" s="119"/>
      <c r="E145" s="78">
        <v>13517</v>
      </c>
      <c r="F145" s="118"/>
      <c r="G145" s="74">
        <v>11282.8</v>
      </c>
    </row>
    <row r="146" spans="1:8" x14ac:dyDescent="0.25">
      <c r="A146" s="132" t="s">
        <v>256</v>
      </c>
      <c r="B146" s="167" t="s">
        <v>288</v>
      </c>
      <c r="C146" s="23">
        <v>5171</v>
      </c>
      <c r="D146" s="121"/>
      <c r="E146" s="74">
        <v>12548</v>
      </c>
      <c r="F146" s="120"/>
      <c r="G146" s="74">
        <v>9169.0499999999993</v>
      </c>
    </row>
    <row r="147" spans="1:8" ht="15.75" thickBot="1" x14ac:dyDescent="0.3">
      <c r="A147" s="132" t="s">
        <v>257</v>
      </c>
      <c r="B147" s="167" t="s">
        <v>295</v>
      </c>
      <c r="C147" s="23" t="s">
        <v>49</v>
      </c>
      <c r="D147" s="121"/>
      <c r="E147" s="74">
        <v>26356.6</v>
      </c>
      <c r="F147" s="120"/>
      <c r="G147" s="74">
        <v>24913.84</v>
      </c>
    </row>
    <row r="148" spans="1:8" ht="16.5" thickTop="1" thickBot="1" x14ac:dyDescent="0.3">
      <c r="A148" s="132" t="s">
        <v>311</v>
      </c>
      <c r="B148" s="216" t="s">
        <v>103</v>
      </c>
      <c r="C148" s="217"/>
      <c r="D148" s="218">
        <f>SUM(D141:D147)</f>
        <v>38359.26</v>
      </c>
      <c r="E148" s="219">
        <f>SUM(E141:E147)</f>
        <v>280532.06</v>
      </c>
      <c r="F148" s="218">
        <f>SUM(F141:F147)</f>
        <v>0</v>
      </c>
      <c r="G148" s="219">
        <f>SUM(G141:G147)</f>
        <v>153142.15000000002</v>
      </c>
    </row>
    <row r="149" spans="1:8" ht="15.75" thickTop="1" x14ac:dyDescent="0.25">
      <c r="A149" s="132" t="s">
        <v>312</v>
      </c>
      <c r="B149" s="141" t="s">
        <v>50</v>
      </c>
      <c r="C149" s="5">
        <v>5023</v>
      </c>
      <c r="D149" s="116"/>
      <c r="E149" s="84">
        <v>752929</v>
      </c>
      <c r="F149" s="115"/>
      <c r="G149" s="84">
        <v>825104</v>
      </c>
      <c r="H149" s="450"/>
    </row>
    <row r="150" spans="1:8" ht="15.75" thickBot="1" x14ac:dyDescent="0.3">
      <c r="A150" s="132" t="s">
        <v>313</v>
      </c>
      <c r="B150" s="145" t="s">
        <v>297</v>
      </c>
      <c r="C150" s="6" t="s">
        <v>51</v>
      </c>
      <c r="D150" s="123"/>
      <c r="E150" s="74">
        <v>215187</v>
      </c>
      <c r="F150" s="122"/>
      <c r="G150" s="74">
        <v>228064</v>
      </c>
      <c r="H150" s="450"/>
    </row>
    <row r="151" spans="1:8" ht="16.5" thickTop="1" thickBot="1" x14ac:dyDescent="0.3">
      <c r="A151" s="132" t="s">
        <v>314</v>
      </c>
      <c r="B151" s="216" t="s">
        <v>104</v>
      </c>
      <c r="C151" s="217"/>
      <c r="D151" s="218">
        <f t="shared" ref="D151:G151" si="26">SUM(D149:D150)</f>
        <v>0</v>
      </c>
      <c r="E151" s="219">
        <f t="shared" si="26"/>
        <v>968116</v>
      </c>
      <c r="F151" s="218">
        <f t="shared" si="26"/>
        <v>0</v>
      </c>
      <c r="G151" s="219">
        <f t="shared" si="26"/>
        <v>1053168</v>
      </c>
    </row>
    <row r="152" spans="1:8" ht="15.75" thickTop="1" x14ac:dyDescent="0.25">
      <c r="A152" s="132" t="s">
        <v>315</v>
      </c>
      <c r="B152" s="168" t="s">
        <v>300</v>
      </c>
      <c r="C152" s="36" t="s">
        <v>52</v>
      </c>
      <c r="D152" s="125"/>
      <c r="E152" s="84">
        <v>0</v>
      </c>
      <c r="F152" s="124"/>
      <c r="G152" s="84">
        <v>31000</v>
      </c>
    </row>
    <row r="153" spans="1:8" ht="15.75" thickBot="1" x14ac:dyDescent="0.3">
      <c r="A153" s="132" t="s">
        <v>332</v>
      </c>
      <c r="B153" s="169" t="s">
        <v>301</v>
      </c>
      <c r="C153" s="37"/>
      <c r="D153" s="105"/>
      <c r="E153" s="74">
        <v>0</v>
      </c>
      <c r="F153" s="126"/>
      <c r="G153" s="74">
        <v>-9987</v>
      </c>
      <c r="H153" s="35"/>
    </row>
    <row r="154" spans="1:8" ht="16.5" thickTop="1" thickBot="1" x14ac:dyDescent="0.3">
      <c r="A154" s="132" t="s">
        <v>333</v>
      </c>
      <c r="B154" s="216" t="s">
        <v>407</v>
      </c>
      <c r="C154" s="217"/>
      <c r="D154" s="218">
        <f>SUM(D152:D153)</f>
        <v>0</v>
      </c>
      <c r="E154" s="219">
        <f>SUM(E152+E153)</f>
        <v>0</v>
      </c>
      <c r="F154" s="218">
        <f>SUM(F152:F153)</f>
        <v>0</v>
      </c>
      <c r="G154" s="219">
        <f>SUM(G152+G153)</f>
        <v>21013</v>
      </c>
    </row>
    <row r="155" spans="1:8" ht="15.75" thickTop="1" x14ac:dyDescent="0.25">
      <c r="A155" s="132" t="s">
        <v>334</v>
      </c>
      <c r="B155" s="160" t="s">
        <v>300</v>
      </c>
      <c r="C155" s="24" t="s">
        <v>52</v>
      </c>
      <c r="D155" s="116"/>
      <c r="E155" s="84">
        <v>31000</v>
      </c>
      <c r="F155" s="115"/>
      <c r="G155" s="84">
        <v>0</v>
      </c>
    </row>
    <row r="156" spans="1:8" ht="15.75" thickBot="1" x14ac:dyDescent="0.3">
      <c r="A156" s="132" t="s">
        <v>335</v>
      </c>
      <c r="B156" s="146" t="s">
        <v>301</v>
      </c>
      <c r="C156" s="6"/>
      <c r="D156" s="123"/>
      <c r="E156" s="74">
        <v>-5282</v>
      </c>
      <c r="F156" s="122"/>
      <c r="G156" s="74">
        <v>0</v>
      </c>
    </row>
    <row r="157" spans="1:8" ht="16.5" thickTop="1" thickBot="1" x14ac:dyDescent="0.3">
      <c r="A157" s="132" t="s">
        <v>336</v>
      </c>
      <c r="B157" s="216" t="s">
        <v>393</v>
      </c>
      <c r="C157" s="217"/>
      <c r="D157" s="218">
        <f>SUM(D155:D156)</f>
        <v>0</v>
      </c>
      <c r="E157" s="219">
        <f>SUM(E155+E156)</f>
        <v>25718</v>
      </c>
      <c r="F157" s="218">
        <f>SUM(F155:F156)</f>
        <v>0</v>
      </c>
      <c r="G157" s="219">
        <f>SUM(G155+G156)</f>
        <v>0</v>
      </c>
    </row>
    <row r="158" spans="1:8" ht="15.75" thickTop="1" x14ac:dyDescent="0.25">
      <c r="A158" s="132" t="s">
        <v>337</v>
      </c>
      <c r="B158" s="170" t="s">
        <v>375</v>
      </c>
      <c r="C158" s="25" t="s">
        <v>431</v>
      </c>
      <c r="D158" s="96">
        <v>25000</v>
      </c>
      <c r="E158" s="90"/>
      <c r="F158" s="96">
        <v>15594</v>
      </c>
      <c r="G158" s="90"/>
    </row>
    <row r="159" spans="1:8" x14ac:dyDescent="0.25">
      <c r="A159" s="132" t="s">
        <v>338</v>
      </c>
      <c r="B159" s="171" t="s">
        <v>302</v>
      </c>
      <c r="C159" s="26">
        <v>2324</v>
      </c>
      <c r="D159" s="64">
        <v>9103</v>
      </c>
      <c r="E159" s="91"/>
      <c r="F159" s="64">
        <v>40066.36</v>
      </c>
      <c r="G159" s="91"/>
    </row>
    <row r="160" spans="1:8" x14ac:dyDescent="0.25">
      <c r="A160" s="132" t="s">
        <v>339</v>
      </c>
      <c r="B160" s="172" t="s">
        <v>303</v>
      </c>
      <c r="C160" s="27">
        <v>5011.5020999999997</v>
      </c>
      <c r="D160" s="127"/>
      <c r="E160" s="86">
        <v>550967</v>
      </c>
      <c r="F160" s="127"/>
      <c r="G160" s="86">
        <v>718861</v>
      </c>
    </row>
    <row r="161" spans="1:14" x14ac:dyDescent="0.25">
      <c r="A161" s="132" t="s">
        <v>340</v>
      </c>
      <c r="B161" s="172" t="s">
        <v>297</v>
      </c>
      <c r="C161" s="27" t="s">
        <v>53</v>
      </c>
      <c r="D161" s="111"/>
      <c r="E161" s="86">
        <v>152235</v>
      </c>
      <c r="F161" s="111"/>
      <c r="G161" s="86">
        <v>174687</v>
      </c>
    </row>
    <row r="162" spans="1:14" x14ac:dyDescent="0.25">
      <c r="A162" s="132" t="s">
        <v>341</v>
      </c>
      <c r="B162" s="143" t="s">
        <v>395</v>
      </c>
      <c r="C162" s="10" t="s">
        <v>394</v>
      </c>
      <c r="D162" s="111"/>
      <c r="E162" s="86">
        <v>3457</v>
      </c>
      <c r="F162" s="111"/>
      <c r="G162" s="86">
        <v>3790</v>
      </c>
    </row>
    <row r="163" spans="1:14" x14ac:dyDescent="0.25">
      <c r="A163" s="132" t="s">
        <v>342</v>
      </c>
      <c r="B163" s="143" t="s">
        <v>304</v>
      </c>
      <c r="C163" s="10" t="s">
        <v>305</v>
      </c>
      <c r="D163" s="111"/>
      <c r="E163" s="86">
        <v>81407.199999999997</v>
      </c>
      <c r="F163" s="111"/>
      <c r="G163" s="86">
        <v>152447.94</v>
      </c>
    </row>
    <row r="164" spans="1:14" x14ac:dyDescent="0.25">
      <c r="A164" s="132" t="s">
        <v>343</v>
      </c>
      <c r="B164" s="143" t="s">
        <v>262</v>
      </c>
      <c r="C164" s="10">
        <v>5151</v>
      </c>
      <c r="D164" s="111"/>
      <c r="E164" s="86">
        <v>46126.76</v>
      </c>
      <c r="F164" s="111"/>
      <c r="G164" s="86">
        <v>43075.41</v>
      </c>
    </row>
    <row r="165" spans="1:14" x14ac:dyDescent="0.25">
      <c r="A165" s="132" t="s">
        <v>344</v>
      </c>
      <c r="B165" s="143" t="s">
        <v>306</v>
      </c>
      <c r="C165" s="10">
        <v>5154</v>
      </c>
      <c r="D165" s="64"/>
      <c r="E165" s="86">
        <v>87926.28</v>
      </c>
      <c r="F165" s="64"/>
      <c r="G165" s="86">
        <v>102280</v>
      </c>
    </row>
    <row r="166" spans="1:14" x14ac:dyDescent="0.25">
      <c r="A166" s="132" t="s">
        <v>345</v>
      </c>
      <c r="B166" s="143" t="s">
        <v>273</v>
      </c>
      <c r="C166" s="10">
        <v>5155</v>
      </c>
      <c r="D166" s="64"/>
      <c r="E166" s="86">
        <v>552761.59999999998</v>
      </c>
      <c r="F166" s="64"/>
      <c r="G166" s="86">
        <v>449231</v>
      </c>
    </row>
    <row r="167" spans="1:14" x14ac:dyDescent="0.25">
      <c r="A167" s="132" t="s">
        <v>346</v>
      </c>
      <c r="B167" s="171" t="s">
        <v>48</v>
      </c>
      <c r="C167" s="26">
        <v>5156</v>
      </c>
      <c r="D167" s="64"/>
      <c r="E167" s="86">
        <v>38549.86</v>
      </c>
      <c r="F167" s="64"/>
      <c r="G167" s="86">
        <v>33302.9</v>
      </c>
    </row>
    <row r="168" spans="1:14" x14ac:dyDescent="0.25">
      <c r="A168" s="132" t="s">
        <v>347</v>
      </c>
      <c r="B168" s="143" t="s">
        <v>309</v>
      </c>
      <c r="C168" s="10" t="s">
        <v>79</v>
      </c>
      <c r="D168" s="111"/>
      <c r="E168" s="86">
        <v>60119.51</v>
      </c>
      <c r="F168" s="111"/>
      <c r="G168" s="86">
        <v>78037.039999999994</v>
      </c>
    </row>
    <row r="169" spans="1:14" x14ac:dyDescent="0.25">
      <c r="A169" s="132" t="s">
        <v>348</v>
      </c>
      <c r="B169" s="143" t="s">
        <v>54</v>
      </c>
      <c r="C169" s="10">
        <v>5166</v>
      </c>
      <c r="D169" s="64"/>
      <c r="E169" s="86">
        <v>12402.5</v>
      </c>
      <c r="F169" s="64"/>
      <c r="G169" s="86">
        <v>45617</v>
      </c>
    </row>
    <row r="170" spans="1:14" x14ac:dyDescent="0.25">
      <c r="A170" s="132" t="s">
        <v>349</v>
      </c>
      <c r="B170" s="143" t="s">
        <v>307</v>
      </c>
      <c r="C170" s="10" t="s">
        <v>55</v>
      </c>
      <c r="D170" s="64"/>
      <c r="E170" s="86">
        <v>415704.95</v>
      </c>
      <c r="F170" s="64"/>
      <c r="G170" s="86">
        <v>394776.46</v>
      </c>
    </row>
    <row r="171" spans="1:14" x14ac:dyDescent="0.25">
      <c r="A171" s="132" t="s">
        <v>350</v>
      </c>
      <c r="B171" s="143" t="s">
        <v>56</v>
      </c>
      <c r="C171" s="10">
        <v>5173</v>
      </c>
      <c r="D171" s="64"/>
      <c r="E171" s="86">
        <v>490</v>
      </c>
      <c r="F171" s="64"/>
      <c r="G171" s="86">
        <v>400</v>
      </c>
      <c r="K171" s="2"/>
      <c r="L171" s="2"/>
      <c r="M171" s="2"/>
      <c r="N171" s="2"/>
    </row>
    <row r="172" spans="1:14" x14ac:dyDescent="0.25">
      <c r="A172" s="132" t="s">
        <v>351</v>
      </c>
      <c r="B172" s="143" t="s">
        <v>57</v>
      </c>
      <c r="C172" s="10">
        <v>5175</v>
      </c>
      <c r="D172" s="64"/>
      <c r="E172" s="86">
        <v>6322</v>
      </c>
      <c r="F172" s="64"/>
      <c r="G172" s="86">
        <v>1040</v>
      </c>
      <c r="K172" s="2"/>
      <c r="L172" s="2"/>
      <c r="M172" s="2"/>
      <c r="N172" s="2"/>
    </row>
    <row r="173" spans="1:14" x14ac:dyDescent="0.25">
      <c r="A173" s="132" t="s">
        <v>352</v>
      </c>
      <c r="B173" s="143" t="s">
        <v>58</v>
      </c>
      <c r="C173" s="10">
        <v>5182</v>
      </c>
      <c r="D173" s="64"/>
      <c r="E173" s="86">
        <v>0</v>
      </c>
      <c r="F173" s="64"/>
      <c r="G173" s="86">
        <v>0</v>
      </c>
      <c r="K173" s="2"/>
      <c r="L173" s="2"/>
      <c r="M173" s="2"/>
      <c r="N173" s="2"/>
    </row>
    <row r="174" spans="1:14" x14ac:dyDescent="0.25">
      <c r="A174" s="132" t="s">
        <v>353</v>
      </c>
      <c r="B174" s="143" t="s">
        <v>59</v>
      </c>
      <c r="C174" s="10">
        <v>5221</v>
      </c>
      <c r="D174" s="64"/>
      <c r="E174" s="86">
        <v>98212</v>
      </c>
      <c r="F174" s="64"/>
      <c r="G174" s="86">
        <v>118720.28</v>
      </c>
      <c r="K174" s="2"/>
      <c r="L174" s="2"/>
      <c r="M174" s="2"/>
      <c r="N174" s="2"/>
    </row>
    <row r="175" spans="1:14" x14ac:dyDescent="0.25">
      <c r="A175" s="132" t="s">
        <v>354</v>
      </c>
      <c r="B175" s="143" t="s">
        <v>60</v>
      </c>
      <c r="C175" s="10" t="s">
        <v>317</v>
      </c>
      <c r="D175" s="64"/>
      <c r="E175" s="86">
        <v>33814.97</v>
      </c>
      <c r="F175" s="64"/>
      <c r="G175" s="86">
        <v>64129.4</v>
      </c>
      <c r="K175" s="2"/>
      <c r="L175" s="2"/>
      <c r="M175" s="2"/>
      <c r="N175" s="2"/>
    </row>
    <row r="176" spans="1:14" x14ac:dyDescent="0.25">
      <c r="A176" s="132" t="s">
        <v>355</v>
      </c>
      <c r="B176" s="171" t="s">
        <v>61</v>
      </c>
      <c r="C176" s="26">
        <v>5321</v>
      </c>
      <c r="D176" s="64"/>
      <c r="E176" s="86">
        <v>0</v>
      </c>
      <c r="F176" s="64"/>
      <c r="G176" s="86">
        <v>5000</v>
      </c>
      <c r="K176" s="2"/>
      <c r="L176" s="2"/>
      <c r="M176" s="2"/>
      <c r="N176" s="2"/>
    </row>
    <row r="177" spans="1:14" x14ac:dyDescent="0.25">
      <c r="A177" s="132" t="s">
        <v>356</v>
      </c>
      <c r="B177" s="143" t="s">
        <v>62</v>
      </c>
      <c r="C177" s="10">
        <v>5329</v>
      </c>
      <c r="D177" s="64"/>
      <c r="E177" s="86">
        <v>113469.2</v>
      </c>
      <c r="F177" s="64"/>
      <c r="G177" s="86">
        <v>55190</v>
      </c>
      <c r="K177" s="2"/>
      <c r="L177" s="2"/>
      <c r="M177" s="2"/>
      <c r="N177" s="2"/>
    </row>
    <row r="178" spans="1:14" x14ac:dyDescent="0.25">
      <c r="A178" s="132" t="s">
        <v>357</v>
      </c>
      <c r="B178" s="171" t="s">
        <v>323</v>
      </c>
      <c r="C178" s="26">
        <v>5339</v>
      </c>
      <c r="D178" s="128"/>
      <c r="E178" s="86">
        <v>10200</v>
      </c>
      <c r="F178" s="128"/>
      <c r="G178" s="86">
        <v>10200</v>
      </c>
    </row>
    <row r="179" spans="1:14" x14ac:dyDescent="0.25">
      <c r="A179" s="132" t="s">
        <v>358</v>
      </c>
      <c r="B179" s="173" t="s">
        <v>63</v>
      </c>
      <c r="C179" s="28">
        <v>5363.5365000000002</v>
      </c>
      <c r="D179" s="94"/>
      <c r="E179" s="95">
        <v>800</v>
      </c>
      <c r="F179" s="94"/>
      <c r="G179" s="86">
        <v>2000</v>
      </c>
    </row>
    <row r="180" spans="1:14" x14ac:dyDescent="0.25">
      <c r="A180" s="132" t="s">
        <v>359</v>
      </c>
      <c r="B180" s="171" t="s">
        <v>64</v>
      </c>
      <c r="C180" s="10">
        <v>5660</v>
      </c>
      <c r="D180" s="128"/>
      <c r="E180" s="86">
        <v>8000</v>
      </c>
      <c r="F180" s="128"/>
      <c r="G180" s="86">
        <v>15000</v>
      </c>
    </row>
    <row r="181" spans="1:14" x14ac:dyDescent="0.25">
      <c r="A181" s="132" t="s">
        <v>360</v>
      </c>
      <c r="B181" s="150" t="s">
        <v>443</v>
      </c>
      <c r="C181" s="9">
        <v>6122</v>
      </c>
      <c r="D181" s="325"/>
      <c r="E181" s="80">
        <v>0</v>
      </c>
      <c r="F181" s="325"/>
      <c r="G181" s="80">
        <v>42108</v>
      </c>
    </row>
    <row r="182" spans="1:14" ht="15.75" thickBot="1" x14ac:dyDescent="0.3">
      <c r="A182" s="132" t="s">
        <v>361</v>
      </c>
      <c r="B182" s="150" t="s">
        <v>444</v>
      </c>
      <c r="C182" s="9">
        <v>6125</v>
      </c>
      <c r="D182" s="325"/>
      <c r="E182" s="80">
        <v>0</v>
      </c>
      <c r="F182" s="325"/>
      <c r="G182" s="80">
        <v>36747.699999999997</v>
      </c>
    </row>
    <row r="183" spans="1:14" ht="16.5" thickTop="1" thickBot="1" x14ac:dyDescent="0.3">
      <c r="A183" s="132" t="s">
        <v>362</v>
      </c>
      <c r="B183" s="216" t="s">
        <v>105</v>
      </c>
      <c r="C183" s="217"/>
      <c r="D183" s="218">
        <f>SUM(D158:D180)</f>
        <v>34103</v>
      </c>
      <c r="E183" s="219">
        <f>SUM(E158:E182)</f>
        <v>2272965.8300000005</v>
      </c>
      <c r="F183" s="218">
        <f>SUM(F158:F180)</f>
        <v>55660.36</v>
      </c>
      <c r="G183" s="219">
        <f>SUM(G158:G182)</f>
        <v>2546641.13</v>
      </c>
    </row>
    <row r="184" spans="1:14" ht="16.5" thickTop="1" thickBot="1" x14ac:dyDescent="0.3">
      <c r="A184" s="132" t="s">
        <v>363</v>
      </c>
      <c r="B184" s="174" t="s">
        <v>308</v>
      </c>
      <c r="C184" s="29" t="s">
        <v>369</v>
      </c>
      <c r="D184" s="46">
        <v>101.67</v>
      </c>
      <c r="E184" s="129">
        <v>12164.96</v>
      </c>
      <c r="F184" s="46">
        <v>298.33999999999997</v>
      </c>
      <c r="G184" s="129">
        <v>16552.509999999998</v>
      </c>
    </row>
    <row r="185" spans="1:14" ht="16.5" thickTop="1" thickBot="1" x14ac:dyDescent="0.3">
      <c r="A185" s="132" t="s">
        <v>364</v>
      </c>
      <c r="B185" s="216" t="s">
        <v>106</v>
      </c>
      <c r="C185" s="217"/>
      <c r="D185" s="218">
        <f t="shared" ref="D185:G185" si="27">SUM(D184)</f>
        <v>101.67</v>
      </c>
      <c r="E185" s="219">
        <f t="shared" si="27"/>
        <v>12164.96</v>
      </c>
      <c r="F185" s="218">
        <f t="shared" si="27"/>
        <v>298.33999999999997</v>
      </c>
      <c r="G185" s="219">
        <f t="shared" si="27"/>
        <v>16552.509999999998</v>
      </c>
    </row>
    <row r="186" spans="1:14" ht="16.5" thickTop="1" thickBot="1" x14ac:dyDescent="0.3">
      <c r="A186" s="132" t="s">
        <v>365</v>
      </c>
      <c r="B186" s="174" t="s">
        <v>296</v>
      </c>
      <c r="C186" s="29">
        <v>5163</v>
      </c>
      <c r="D186" s="46">
        <v>0</v>
      </c>
      <c r="E186" s="56">
        <v>55304</v>
      </c>
      <c r="F186" s="46"/>
      <c r="G186" s="56">
        <v>58084</v>
      </c>
    </row>
    <row r="187" spans="1:14" ht="16.5" thickTop="1" thickBot="1" x14ac:dyDescent="0.3">
      <c r="A187" s="132" t="s">
        <v>409</v>
      </c>
      <c r="B187" s="216" t="s">
        <v>107</v>
      </c>
      <c r="C187" s="217"/>
      <c r="D187" s="218">
        <f t="shared" ref="D187:G189" si="28">SUM(D186)</f>
        <v>0</v>
      </c>
      <c r="E187" s="219">
        <f t="shared" si="28"/>
        <v>55304</v>
      </c>
      <c r="F187" s="218">
        <f t="shared" si="28"/>
        <v>0</v>
      </c>
      <c r="G187" s="219">
        <f t="shared" si="28"/>
        <v>58084</v>
      </c>
    </row>
    <row r="188" spans="1:14" ht="16.5" thickTop="1" thickBot="1" x14ac:dyDescent="0.3">
      <c r="A188" s="132" t="s">
        <v>423</v>
      </c>
      <c r="B188" s="174" t="s">
        <v>432</v>
      </c>
      <c r="C188" s="29">
        <v>2226</v>
      </c>
      <c r="D188" s="46">
        <v>0</v>
      </c>
      <c r="E188" s="56">
        <v>0</v>
      </c>
      <c r="F188" s="46">
        <v>58724.94</v>
      </c>
      <c r="G188" s="56">
        <v>0</v>
      </c>
    </row>
    <row r="189" spans="1:14" ht="16.5" thickTop="1" thickBot="1" x14ac:dyDescent="0.3">
      <c r="A189" s="132" t="s">
        <v>445</v>
      </c>
      <c r="B189" s="216" t="s">
        <v>424</v>
      </c>
      <c r="C189" s="322"/>
      <c r="D189" s="323">
        <f t="shared" si="28"/>
        <v>0</v>
      </c>
      <c r="E189" s="324">
        <f t="shared" si="28"/>
        <v>0</v>
      </c>
      <c r="F189" s="323">
        <f t="shared" si="28"/>
        <v>58724.94</v>
      </c>
      <c r="G189" s="324">
        <f t="shared" si="28"/>
        <v>0</v>
      </c>
    </row>
    <row r="190" spans="1:14" ht="18" customHeight="1" thickTop="1" thickBot="1" x14ac:dyDescent="0.3">
      <c r="A190" s="132" t="s">
        <v>446</v>
      </c>
      <c r="B190" s="175" t="s">
        <v>65</v>
      </c>
      <c r="C190" s="176"/>
      <c r="D190" s="177">
        <f>SUM(D42+D45+D50+D54+D57+D61+D68+D73+D80+D85+D88+D92+D94+D37+D18+D16+D98+D106+D109+D114+D119+D63+D123+D125+D127+D134+D140+D148+D151+D183+D185+D187+D39+D121+D136+D154+D157)</f>
        <v>9869555.9100000001</v>
      </c>
      <c r="E190" s="178">
        <f>SUM(E42+E45+E50+E54+E57+E61+E68+E73+E80+E85+E88+E92+E94+E37+E18+E16+E98+E106+E109+E114+E119+E63+E123+E125+E127+E134+E140+E148+E151+E183+E185+E187+E157+E136+E39+E121+E154)</f>
        <v>11059282.200000001</v>
      </c>
      <c r="F190" s="177">
        <f>SUM(F42+F45+F50+F54+F57+F61+F68+F73+F80+F85+F88+F92+F94+F37+F18+F16+F98+F106+F109+F114+F119+F63+F123+F125+F127+F134+F140+F148+F151+F183+F185+F187+F39+F121+F136+F154+F157+F189)</f>
        <v>13556852.139999999</v>
      </c>
      <c r="G190" s="178">
        <f>SUM(G42+G45+G50+G54+G57+G61+G68+G73+G80+G85+G88+G92+G94+G37+G18+G16+G98+G106+G109+G114+G119+G63+G123+G125+G127+G134+G140+G148+G151+G183+G185+G187+G157+G136+G39+G121+G154+G189+G138+G129)</f>
        <v>11013760.24</v>
      </c>
    </row>
    <row r="191" spans="1:14" ht="18" customHeight="1" thickTop="1" thickBot="1" x14ac:dyDescent="0.3">
      <c r="A191" s="132" t="s">
        <v>447</v>
      </c>
      <c r="B191" s="179" t="s">
        <v>66</v>
      </c>
      <c r="C191" s="180">
        <v>8115</v>
      </c>
      <c r="D191" s="181">
        <f>SUM(D190-E190)</f>
        <v>-1189726.290000001</v>
      </c>
      <c r="E191" s="182"/>
      <c r="F191" s="181">
        <f>SUM(F190-G190)</f>
        <v>2543091.8999999985</v>
      </c>
      <c r="G191" s="182"/>
    </row>
    <row r="192" spans="1:14" ht="16.5" thickTop="1" thickBot="1" x14ac:dyDescent="0.3">
      <c r="A192" s="132" t="s">
        <v>448</v>
      </c>
      <c r="B192" s="183" t="s">
        <v>65</v>
      </c>
      <c r="C192" s="184"/>
      <c r="D192" s="177">
        <f>SUM(D190-D191)</f>
        <v>11059282.200000001</v>
      </c>
      <c r="E192" s="185">
        <f>SUM(E190:E191)</f>
        <v>11059282.200000001</v>
      </c>
      <c r="F192" s="177">
        <f>SUM(F190-F191)</f>
        <v>11013760.24</v>
      </c>
      <c r="G192" s="185">
        <f>SUM(G190:G191)</f>
        <v>11013760.24</v>
      </c>
    </row>
    <row r="193" spans="1:10" ht="15.75" thickTop="1" x14ac:dyDescent="0.25">
      <c r="A193" s="132" t="s">
        <v>449</v>
      </c>
      <c r="B193" s="186" t="s">
        <v>67</v>
      </c>
      <c r="C193" s="187"/>
      <c r="D193" s="188"/>
      <c r="E193" s="189"/>
      <c r="F193" s="190"/>
      <c r="G193" s="189"/>
      <c r="H193" s="31"/>
      <c r="I193" s="2"/>
      <c r="J193" s="2"/>
    </row>
    <row r="194" spans="1:10" x14ac:dyDescent="0.25">
      <c r="A194" s="132" t="s">
        <v>450</v>
      </c>
      <c r="B194" s="191" t="s">
        <v>68</v>
      </c>
      <c r="C194" s="192"/>
      <c r="D194" s="193"/>
      <c r="E194" s="194"/>
      <c r="F194" s="193"/>
      <c r="G194" s="194"/>
      <c r="H194" s="31"/>
      <c r="I194" s="2"/>
      <c r="J194" s="2"/>
    </row>
    <row r="195" spans="1:10" x14ac:dyDescent="0.25">
      <c r="A195" s="132" t="s">
        <v>451</v>
      </c>
      <c r="B195" s="191" t="s">
        <v>69</v>
      </c>
      <c r="C195" s="192"/>
      <c r="D195" s="193"/>
      <c r="E195" s="194"/>
      <c r="F195" s="193"/>
      <c r="G195" s="194"/>
      <c r="H195" s="31"/>
      <c r="I195" s="2"/>
      <c r="J195" s="2"/>
    </row>
    <row r="196" spans="1:10" ht="15.75" thickBot="1" x14ac:dyDescent="0.3">
      <c r="A196" s="132" t="s">
        <v>452</v>
      </c>
      <c r="B196" s="195" t="s">
        <v>70</v>
      </c>
      <c r="C196" s="196"/>
      <c r="D196" s="197"/>
      <c r="E196" s="198"/>
      <c r="F196" s="197"/>
      <c r="G196" s="198"/>
      <c r="H196" s="31"/>
      <c r="I196" s="2"/>
      <c r="J196" s="2"/>
    </row>
    <row r="197" spans="1:10" ht="15.75" thickTop="1" x14ac:dyDescent="0.25">
      <c r="H197" s="31"/>
      <c r="I197" s="2"/>
      <c r="J197" s="2"/>
    </row>
    <row r="198" spans="1:10" x14ac:dyDescent="0.25">
      <c r="C198" s="2"/>
      <c r="D198" s="2"/>
      <c r="E198" s="2"/>
      <c r="F198" s="2"/>
      <c r="G198" s="2"/>
      <c r="H198" s="31"/>
      <c r="I198" s="2"/>
      <c r="J198" s="2"/>
    </row>
    <row r="199" spans="1:10" x14ac:dyDescent="0.25">
      <c r="C199" s="31"/>
      <c r="D199" s="41"/>
      <c r="E199" s="41"/>
      <c r="F199" s="32"/>
      <c r="G199" s="2"/>
      <c r="H199" s="31"/>
      <c r="I199" s="2"/>
      <c r="J199" s="2"/>
    </row>
    <row r="200" spans="1:10" x14ac:dyDescent="0.25">
      <c r="C200" s="31"/>
      <c r="D200" s="41"/>
      <c r="E200" s="41"/>
      <c r="F200" s="33"/>
      <c r="G200" s="2"/>
      <c r="H200" s="31"/>
      <c r="I200" s="2"/>
      <c r="J200" s="2"/>
    </row>
    <row r="201" spans="1:10" x14ac:dyDescent="0.25">
      <c r="C201" s="31"/>
      <c r="D201" s="41"/>
      <c r="E201" s="41"/>
      <c r="F201" s="33"/>
      <c r="G201" s="2"/>
      <c r="H201" s="31"/>
      <c r="I201" s="2"/>
      <c r="J201" s="2"/>
    </row>
    <row r="202" spans="1:10" x14ac:dyDescent="0.25">
      <c r="C202" s="31"/>
      <c r="D202" s="41"/>
      <c r="E202" s="41"/>
      <c r="F202" s="33"/>
      <c r="G202" s="2"/>
      <c r="H202" s="31"/>
      <c r="I202" s="2"/>
      <c r="J202" s="2"/>
    </row>
    <row r="203" spans="1:10" x14ac:dyDescent="0.25">
      <c r="C203" s="31"/>
      <c r="D203" s="41"/>
      <c r="E203" s="41"/>
      <c r="F203" s="32"/>
      <c r="G203" s="2"/>
      <c r="H203" s="31"/>
      <c r="I203" s="2"/>
      <c r="J203" s="2"/>
    </row>
    <row r="204" spans="1:10" x14ac:dyDescent="0.25">
      <c r="C204" s="31"/>
      <c r="D204" s="41"/>
      <c r="E204" s="41"/>
      <c r="F204" s="32"/>
      <c r="G204" s="2"/>
    </row>
    <row r="205" spans="1:10" x14ac:dyDescent="0.25">
      <c r="C205" s="2"/>
      <c r="D205" s="2"/>
      <c r="E205" s="2"/>
      <c r="F205" s="2"/>
      <c r="G205" s="2"/>
    </row>
    <row r="206" spans="1:10" x14ac:dyDescent="0.25">
      <c r="C206" s="2"/>
      <c r="D206" s="2"/>
      <c r="E206" s="2"/>
      <c r="F206" s="32"/>
      <c r="G206" s="2"/>
    </row>
    <row r="207" spans="1:10" x14ac:dyDescent="0.25">
      <c r="C207" s="2"/>
      <c r="D207" s="2"/>
      <c r="E207" s="2"/>
      <c r="F207" s="2"/>
      <c r="G207" s="2"/>
    </row>
    <row r="208" spans="1:10" x14ac:dyDescent="0.25">
      <c r="C208" s="2"/>
      <c r="D208" s="2"/>
      <c r="E208" s="2"/>
      <c r="F208" s="2"/>
      <c r="G208" s="2"/>
    </row>
    <row r="209" spans="3:7" x14ac:dyDescent="0.25">
      <c r="C209" s="2"/>
      <c r="D209" s="2"/>
      <c r="E209" s="2"/>
      <c r="F209" s="2"/>
      <c r="G209" s="2"/>
    </row>
    <row r="210" spans="3:7" x14ac:dyDescent="0.25">
      <c r="C210" s="2"/>
      <c r="D210" s="2"/>
      <c r="E210" s="2"/>
      <c r="F210" s="2"/>
      <c r="G210" s="2"/>
    </row>
  </sheetData>
  <mergeCells count="5">
    <mergeCell ref="H149:H150"/>
    <mergeCell ref="F1:G2"/>
    <mergeCell ref="D1:E2"/>
    <mergeCell ref="A1:C2"/>
    <mergeCell ref="A3:B3"/>
  </mergeCells>
  <phoneticPr fontId="8" type="noConversion"/>
  <pageMargins left="0.7" right="0.7" top="0.75" bottom="0.75" header="0.3" footer="0.3"/>
  <pageSetup paperSize="9" orientation="landscape" r:id="rId1"/>
  <ignoredErrors>
    <ignoredError sqref="D148:F148 D98:G98 E94 G94 D92:G92 D89:F89 E88 G88 D87 G85 E85 D84:G84 E80 G80 D66 E63 G63 D56 D54:E54 D58 E57 G57 D45:G45 E42 G42 D18 F18 D61:G61 D60 E29 E26 G26 D73:G73 E69 G69 D50:G50 D47 D48 D81 E19:G19 E20 E23 E24:G24 E25:G25 E30 E28 E34 E31:G31 E32:G32 E33 E43 E64 E96 E99 E100 F105 D44 F44 F47 D49 F49 F48 D51 F51 D55 F55 F56 F60 D59 F59 D62 F62 D65 F65 D68:G68 D67 F67 F66 D70 F70 D71 F71 D72 F72 D79 F79 D78 F78 D77 F77 D76 F76 D82 F82:G82 D83 F83:G83 F81 D86 F86 F87 D90 F90 D93 F93 D101 F101 D102 F102 D103 F103 G20 G23 G43 G64 D75:F75 D74:F74 G96 G99 E109 E154:E157 D192:E192 G34 G100 G28 G33 G30 G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topLeftCell="A18" workbookViewId="0">
      <selection activeCell="H47" sqref="A1:I188"/>
    </sheetView>
  </sheetViews>
  <sheetFormatPr defaultRowHeight="15" x14ac:dyDescent="0.25"/>
  <cols>
    <col min="1" max="1" width="6.140625" customWidth="1"/>
    <col min="2" max="2" width="52.28515625" customWidth="1"/>
    <col min="3" max="3" width="24" customWidth="1"/>
    <col min="4" max="4" width="10.85546875" customWidth="1"/>
    <col min="5" max="5" width="13.7109375" customWidth="1"/>
    <col min="6" max="6" width="10.85546875" customWidth="1"/>
    <col min="7" max="7" width="13.7109375" customWidth="1"/>
    <col min="8" max="8" width="10.85546875" customWidth="1"/>
    <col min="9" max="9" width="13.7109375" customWidth="1"/>
  </cols>
  <sheetData>
    <row r="1" spans="1:9" ht="15.75" customHeight="1" thickTop="1" x14ac:dyDescent="0.25">
      <c r="A1" s="469" t="s">
        <v>453</v>
      </c>
      <c r="B1" s="470"/>
      <c r="C1" s="471"/>
      <c r="D1" s="475" t="s">
        <v>454</v>
      </c>
      <c r="E1" s="476"/>
      <c r="F1" s="475" t="s">
        <v>455</v>
      </c>
      <c r="G1" s="476"/>
      <c r="H1" s="475" t="s">
        <v>458</v>
      </c>
      <c r="I1" s="476"/>
    </row>
    <row r="2" spans="1:9" ht="15.75" thickBot="1" x14ac:dyDescent="0.3">
      <c r="A2" s="472"/>
      <c r="B2" s="473"/>
      <c r="C2" s="474"/>
      <c r="D2" s="477"/>
      <c r="E2" s="478"/>
      <c r="F2" s="477"/>
      <c r="G2" s="478"/>
      <c r="H2" s="477"/>
      <c r="I2" s="478"/>
    </row>
    <row r="3" spans="1:9" ht="16.5" thickTop="1" thickBot="1" x14ac:dyDescent="0.3">
      <c r="A3" s="479" t="s">
        <v>108</v>
      </c>
      <c r="B3" s="480"/>
      <c r="C3" s="321" t="s">
        <v>109</v>
      </c>
      <c r="D3" s="240" t="s">
        <v>0</v>
      </c>
      <c r="E3" s="241" t="s">
        <v>1</v>
      </c>
      <c r="F3" s="240" t="s">
        <v>0</v>
      </c>
      <c r="G3" s="241" t="s">
        <v>1</v>
      </c>
      <c r="H3" s="240" t="s">
        <v>0</v>
      </c>
      <c r="I3" s="241" t="s">
        <v>1</v>
      </c>
    </row>
    <row r="4" spans="1:9" ht="15.75" thickTop="1" x14ac:dyDescent="0.25">
      <c r="A4" s="206" t="s">
        <v>115</v>
      </c>
      <c r="B4" s="131" t="s">
        <v>2</v>
      </c>
      <c r="C4" s="5">
        <v>1111</v>
      </c>
      <c r="D4" s="42">
        <v>1600000</v>
      </c>
      <c r="E4" s="43"/>
      <c r="F4" s="42">
        <v>1095830.31</v>
      </c>
      <c r="G4" s="43"/>
      <c r="H4" s="42">
        <v>1200000</v>
      </c>
      <c r="I4" s="43"/>
    </row>
    <row r="5" spans="1:9" x14ac:dyDescent="0.25">
      <c r="A5" s="207" t="s">
        <v>116</v>
      </c>
      <c r="B5" s="133" t="s">
        <v>3</v>
      </c>
      <c r="C5" s="6">
        <v>1112</v>
      </c>
      <c r="D5" s="44">
        <v>30000</v>
      </c>
      <c r="E5" s="45"/>
      <c r="F5" s="44">
        <v>60558.720000000001</v>
      </c>
      <c r="G5" s="45"/>
      <c r="H5" s="44">
        <v>50000</v>
      </c>
      <c r="I5" s="45"/>
    </row>
    <row r="6" spans="1:9" x14ac:dyDescent="0.25">
      <c r="A6" s="207" t="s">
        <v>117</v>
      </c>
      <c r="B6" s="133" t="s">
        <v>4</v>
      </c>
      <c r="C6" s="6">
        <v>1121</v>
      </c>
      <c r="D6" s="44">
        <v>1000000</v>
      </c>
      <c r="E6" s="45"/>
      <c r="F6" s="44">
        <v>1325267.1299999999</v>
      </c>
      <c r="G6" s="45"/>
      <c r="H6" s="44">
        <v>1100000</v>
      </c>
      <c r="I6" s="45"/>
    </row>
    <row r="7" spans="1:9" x14ac:dyDescent="0.25">
      <c r="A7" s="207" t="s">
        <v>118</v>
      </c>
      <c r="B7" s="133" t="s">
        <v>5</v>
      </c>
      <c r="C7" s="6">
        <v>1211</v>
      </c>
      <c r="D7" s="44">
        <v>2700000</v>
      </c>
      <c r="E7" s="45"/>
      <c r="F7" s="44">
        <v>2966613.44</v>
      </c>
      <c r="G7" s="45"/>
      <c r="H7" s="44">
        <v>2800000</v>
      </c>
      <c r="I7" s="45"/>
    </row>
    <row r="8" spans="1:9" x14ac:dyDescent="0.25">
      <c r="A8" s="207" t="s">
        <v>119</v>
      </c>
      <c r="B8" s="133" t="s">
        <v>112</v>
      </c>
      <c r="C8" s="6">
        <v>1334</v>
      </c>
      <c r="D8" s="44">
        <v>1000</v>
      </c>
      <c r="E8" s="45"/>
      <c r="F8" s="44">
        <v>1012.32</v>
      </c>
      <c r="G8" s="45"/>
      <c r="H8" s="44">
        <v>1100</v>
      </c>
      <c r="I8" s="45"/>
    </row>
    <row r="9" spans="1:9" x14ac:dyDescent="0.25">
      <c r="A9" s="207" t="s">
        <v>120</v>
      </c>
      <c r="B9" s="134" t="s">
        <v>6</v>
      </c>
      <c r="C9" s="6">
        <v>1341</v>
      </c>
      <c r="D9" s="44">
        <v>7000</v>
      </c>
      <c r="E9" s="45"/>
      <c r="F9" s="44">
        <v>6738</v>
      </c>
      <c r="G9" s="45"/>
      <c r="H9" s="44">
        <v>7000</v>
      </c>
      <c r="I9" s="45"/>
    </row>
    <row r="10" spans="1:9" x14ac:dyDescent="0.25">
      <c r="A10" s="207" t="s">
        <v>121</v>
      </c>
      <c r="B10" s="134" t="s">
        <v>7</v>
      </c>
      <c r="C10" s="6">
        <v>1342</v>
      </c>
      <c r="D10" s="44">
        <v>150000</v>
      </c>
      <c r="E10" s="45"/>
      <c r="F10" s="44">
        <v>104905</v>
      </c>
      <c r="G10" s="45"/>
      <c r="H10" s="44">
        <v>100000</v>
      </c>
      <c r="I10" s="45"/>
    </row>
    <row r="11" spans="1:9" x14ac:dyDescent="0.25">
      <c r="A11" s="207" t="s">
        <v>122</v>
      </c>
      <c r="B11" s="135" t="s">
        <v>8</v>
      </c>
      <c r="C11" s="7">
        <v>1343</v>
      </c>
      <c r="D11" s="44">
        <v>2400</v>
      </c>
      <c r="E11" s="45"/>
      <c r="F11" s="44">
        <v>5400</v>
      </c>
      <c r="G11" s="45"/>
      <c r="H11" s="44">
        <v>2400</v>
      </c>
      <c r="I11" s="45"/>
    </row>
    <row r="12" spans="1:9" x14ac:dyDescent="0.25">
      <c r="A12" s="207" t="s">
        <v>426</v>
      </c>
      <c r="B12" s="134" t="s">
        <v>9</v>
      </c>
      <c r="C12" s="6">
        <v>1361</v>
      </c>
      <c r="D12" s="44">
        <v>20000</v>
      </c>
      <c r="E12" s="45"/>
      <c r="F12" s="44">
        <v>6458</v>
      </c>
      <c r="G12" s="45"/>
      <c r="H12" s="44">
        <v>10000</v>
      </c>
      <c r="I12" s="45"/>
    </row>
    <row r="13" spans="1:9" x14ac:dyDescent="0.25">
      <c r="A13" s="207" t="s">
        <v>123</v>
      </c>
      <c r="B13" s="136" t="s">
        <v>10</v>
      </c>
      <c r="C13" s="6">
        <v>1381</v>
      </c>
      <c r="D13" s="44">
        <v>35000</v>
      </c>
      <c r="E13" s="45"/>
      <c r="F13" s="44">
        <v>43752.12</v>
      </c>
      <c r="G13" s="45"/>
      <c r="H13" s="44">
        <v>40000</v>
      </c>
      <c r="I13" s="45"/>
    </row>
    <row r="14" spans="1:9" x14ac:dyDescent="0.25">
      <c r="A14" s="207" t="s">
        <v>124</v>
      </c>
      <c r="B14" s="136" t="s">
        <v>11</v>
      </c>
      <c r="C14" s="6">
        <v>1382</v>
      </c>
      <c r="D14" s="44">
        <v>100</v>
      </c>
      <c r="E14" s="45"/>
      <c r="F14" s="44">
        <v>2.44</v>
      </c>
      <c r="G14" s="45"/>
      <c r="H14" s="44">
        <v>100</v>
      </c>
      <c r="I14" s="45"/>
    </row>
    <row r="15" spans="1:9" ht="15.75" thickBot="1" x14ac:dyDescent="0.3">
      <c r="A15" s="207" t="s">
        <v>125</v>
      </c>
      <c r="B15" s="137" t="s">
        <v>12</v>
      </c>
      <c r="C15" s="8">
        <v>1511</v>
      </c>
      <c r="D15" s="46">
        <v>260000</v>
      </c>
      <c r="E15" s="47"/>
      <c r="F15" s="46">
        <v>254491.7</v>
      </c>
      <c r="G15" s="47"/>
      <c r="H15" s="46">
        <v>250000</v>
      </c>
      <c r="I15" s="47"/>
    </row>
    <row r="16" spans="1:9" ht="16.5" thickTop="1" thickBot="1" x14ac:dyDescent="0.3">
      <c r="A16" s="207" t="s">
        <v>126</v>
      </c>
      <c r="B16" s="216" t="s">
        <v>80</v>
      </c>
      <c r="C16" s="232"/>
      <c r="D16" s="233">
        <f>SUM(D4:D15)</f>
        <v>5805500</v>
      </c>
      <c r="E16" s="234"/>
      <c r="F16" s="233">
        <f>SUM(F4:F15)</f>
        <v>5871029.1800000006</v>
      </c>
      <c r="G16" s="234"/>
      <c r="H16" s="233">
        <f>SUM(H4:H15)</f>
        <v>5560600</v>
      </c>
      <c r="I16" s="234"/>
    </row>
    <row r="17" spans="1:9" ht="16.5" thickTop="1" thickBot="1" x14ac:dyDescent="0.3">
      <c r="A17" s="207" t="s">
        <v>127</v>
      </c>
      <c r="B17" s="250" t="s">
        <v>13</v>
      </c>
      <c r="C17" s="37">
        <v>2460</v>
      </c>
      <c r="D17" s="48">
        <v>68000</v>
      </c>
      <c r="E17" s="53"/>
      <c r="F17" s="48">
        <v>138000</v>
      </c>
      <c r="G17" s="53"/>
      <c r="H17" s="48">
        <v>70000</v>
      </c>
      <c r="I17" s="53"/>
    </row>
    <row r="18" spans="1:9" ht="16.5" thickTop="1" thickBot="1" x14ac:dyDescent="0.3">
      <c r="A18" s="207" t="s">
        <v>134</v>
      </c>
      <c r="B18" s="216" t="s">
        <v>82</v>
      </c>
      <c r="C18" s="232"/>
      <c r="D18" s="233">
        <f>SUM(D17:D17)</f>
        <v>68000</v>
      </c>
      <c r="E18" s="234"/>
      <c r="F18" s="233">
        <f>SUM(F17:F17)</f>
        <v>138000</v>
      </c>
      <c r="G18" s="234"/>
      <c r="H18" s="233">
        <f>SUM(H17:H17)</f>
        <v>70000</v>
      </c>
      <c r="I18" s="234"/>
    </row>
    <row r="19" spans="1:9" ht="15.75" thickTop="1" x14ac:dyDescent="0.25">
      <c r="A19" s="207" t="s">
        <v>135</v>
      </c>
      <c r="B19" s="248" t="s">
        <v>408</v>
      </c>
      <c r="C19" s="37">
        <v>4111</v>
      </c>
      <c r="D19" s="48">
        <v>0</v>
      </c>
      <c r="E19" s="51"/>
      <c r="F19" s="48">
        <v>21013</v>
      </c>
      <c r="G19" s="51"/>
      <c r="H19" s="48">
        <v>0</v>
      </c>
      <c r="I19" s="51"/>
    </row>
    <row r="20" spans="1:9" x14ac:dyDescent="0.25">
      <c r="A20" s="207" t="s">
        <v>136</v>
      </c>
      <c r="B20" s="138" t="s">
        <v>434</v>
      </c>
      <c r="C20" s="6">
        <v>4111</v>
      </c>
      <c r="D20" s="48">
        <v>0</v>
      </c>
      <c r="E20" s="53"/>
      <c r="F20" s="48">
        <v>79658.240000000005</v>
      </c>
      <c r="G20" s="45"/>
      <c r="H20" s="48">
        <v>0</v>
      </c>
      <c r="I20" s="45"/>
    </row>
    <row r="21" spans="1:9" x14ac:dyDescent="0.25">
      <c r="A21" s="207" t="s">
        <v>137</v>
      </c>
      <c r="B21" s="249" t="s">
        <v>396</v>
      </c>
      <c r="C21" s="37">
        <v>4112</v>
      </c>
      <c r="D21" s="52">
        <v>92900</v>
      </c>
      <c r="E21" s="53"/>
      <c r="F21" s="52">
        <v>92900</v>
      </c>
      <c r="G21" s="53"/>
      <c r="H21" s="52">
        <v>92900</v>
      </c>
      <c r="I21" s="53"/>
    </row>
    <row r="22" spans="1:9" x14ac:dyDescent="0.25">
      <c r="A22" s="207" t="s">
        <v>128</v>
      </c>
      <c r="B22" s="249" t="s">
        <v>326</v>
      </c>
      <c r="C22" s="37">
        <v>4116</v>
      </c>
      <c r="D22" s="52">
        <v>0</v>
      </c>
      <c r="E22" s="53"/>
      <c r="F22" s="52">
        <v>0</v>
      </c>
      <c r="G22" s="53"/>
      <c r="H22" s="52">
        <v>0</v>
      </c>
      <c r="I22" s="53"/>
    </row>
    <row r="23" spans="1:9" x14ac:dyDescent="0.25">
      <c r="A23" s="207" t="s">
        <v>138</v>
      </c>
      <c r="B23" s="250" t="s">
        <v>456</v>
      </c>
      <c r="C23" s="37">
        <v>4116</v>
      </c>
      <c r="D23" s="52">
        <v>0</v>
      </c>
      <c r="E23" s="49"/>
      <c r="F23" s="52">
        <v>1600</v>
      </c>
      <c r="G23" s="49"/>
      <c r="H23" s="52">
        <v>0</v>
      </c>
      <c r="I23" s="49"/>
    </row>
    <row r="24" spans="1:9" x14ac:dyDescent="0.25">
      <c r="A24" s="207" t="s">
        <v>139</v>
      </c>
      <c r="B24" s="250" t="s">
        <v>403</v>
      </c>
      <c r="C24" s="37">
        <v>4116</v>
      </c>
      <c r="D24" s="52">
        <v>435890</v>
      </c>
      <c r="E24" s="51"/>
      <c r="F24" s="52">
        <v>449970</v>
      </c>
      <c r="G24" s="51"/>
      <c r="H24" s="52">
        <v>0</v>
      </c>
      <c r="I24" s="51"/>
    </row>
    <row r="25" spans="1:9" x14ac:dyDescent="0.25">
      <c r="A25" s="207" t="s">
        <v>140</v>
      </c>
      <c r="B25" s="250" t="s">
        <v>14</v>
      </c>
      <c r="C25" s="37">
        <v>4122</v>
      </c>
      <c r="D25" s="52">
        <v>0</v>
      </c>
      <c r="E25" s="53"/>
      <c r="F25" s="52">
        <v>40000</v>
      </c>
      <c r="G25" s="53"/>
      <c r="H25" s="52">
        <v>0</v>
      </c>
      <c r="I25" s="53"/>
    </row>
    <row r="26" spans="1:9" x14ac:dyDescent="0.25">
      <c r="A26" s="207" t="s">
        <v>141</v>
      </c>
      <c r="B26" s="250" t="s">
        <v>73</v>
      </c>
      <c r="C26" s="251">
        <v>4122</v>
      </c>
      <c r="D26" s="57">
        <v>0</v>
      </c>
      <c r="E26" s="53"/>
      <c r="F26" s="57">
        <v>263529</v>
      </c>
      <c r="G26" s="53"/>
      <c r="H26" s="57">
        <v>0</v>
      </c>
      <c r="I26" s="53"/>
    </row>
    <row r="27" spans="1:9" x14ac:dyDescent="0.25">
      <c r="A27" s="207" t="s">
        <v>142</v>
      </c>
      <c r="B27" s="250" t="s">
        <v>318</v>
      </c>
      <c r="C27" s="252">
        <v>4122</v>
      </c>
      <c r="D27" s="52">
        <v>0</v>
      </c>
      <c r="E27" s="53"/>
      <c r="F27" s="52">
        <v>630000</v>
      </c>
      <c r="G27" s="53"/>
      <c r="H27" s="52">
        <v>0</v>
      </c>
      <c r="I27" s="53"/>
    </row>
    <row r="28" spans="1:9" x14ac:dyDescent="0.25">
      <c r="A28" s="207" t="s">
        <v>143</v>
      </c>
      <c r="B28" s="250" t="s">
        <v>319</v>
      </c>
      <c r="C28" s="37">
        <v>4122</v>
      </c>
      <c r="D28" s="52">
        <v>0</v>
      </c>
      <c r="E28" s="49"/>
      <c r="F28" s="52">
        <v>0</v>
      </c>
      <c r="G28" s="49"/>
      <c r="H28" s="52">
        <v>0</v>
      </c>
      <c r="I28" s="49"/>
    </row>
    <row r="29" spans="1:9" x14ac:dyDescent="0.25">
      <c r="A29" s="207" t="s">
        <v>144</v>
      </c>
      <c r="B29" s="250" t="s">
        <v>366</v>
      </c>
      <c r="C29" s="37">
        <v>4122</v>
      </c>
      <c r="D29" s="52">
        <v>0</v>
      </c>
      <c r="E29" s="49"/>
      <c r="F29" s="52">
        <v>0</v>
      </c>
      <c r="G29" s="49"/>
      <c r="H29" s="52">
        <v>0</v>
      </c>
      <c r="I29" s="49"/>
    </row>
    <row r="30" spans="1:9" x14ac:dyDescent="0.25">
      <c r="A30" s="207" t="s">
        <v>145</v>
      </c>
      <c r="B30" s="250" t="s">
        <v>372</v>
      </c>
      <c r="C30" s="253">
        <v>4122</v>
      </c>
      <c r="D30" s="48">
        <v>0</v>
      </c>
      <c r="E30" s="53"/>
      <c r="F30" s="48">
        <v>10000</v>
      </c>
      <c r="G30" s="53"/>
      <c r="H30" s="48">
        <v>0</v>
      </c>
      <c r="I30" s="53"/>
    </row>
    <row r="31" spans="1:9" x14ac:dyDescent="0.25">
      <c r="A31" s="207" t="s">
        <v>146</v>
      </c>
      <c r="B31" s="250" t="s">
        <v>406</v>
      </c>
      <c r="C31" s="37">
        <v>4129</v>
      </c>
      <c r="D31" s="48">
        <v>0</v>
      </c>
      <c r="E31" s="53"/>
      <c r="F31" s="48">
        <v>10000</v>
      </c>
      <c r="G31" s="53"/>
      <c r="H31" s="48">
        <v>0</v>
      </c>
      <c r="I31" s="53"/>
    </row>
    <row r="32" spans="1:9" x14ac:dyDescent="0.25">
      <c r="A32" s="207" t="s">
        <v>147</v>
      </c>
      <c r="B32" s="254" t="s">
        <v>368</v>
      </c>
      <c r="C32" s="255">
        <v>4222</v>
      </c>
      <c r="D32" s="52">
        <v>0</v>
      </c>
      <c r="E32" s="49"/>
      <c r="F32" s="52">
        <v>33686</v>
      </c>
      <c r="G32" s="49"/>
      <c r="H32" s="52">
        <v>0</v>
      </c>
      <c r="I32" s="49"/>
    </row>
    <row r="33" spans="1:9" ht="15.75" thickBot="1" x14ac:dyDescent="0.3">
      <c r="A33" s="207" t="s">
        <v>148</v>
      </c>
      <c r="B33" s="256" t="s">
        <v>373</v>
      </c>
      <c r="C33" s="257">
        <v>4222</v>
      </c>
      <c r="D33" s="57">
        <v>0</v>
      </c>
      <c r="E33" s="258"/>
      <c r="F33" s="57">
        <v>0</v>
      </c>
      <c r="G33" s="258"/>
      <c r="H33" s="57">
        <v>0</v>
      </c>
      <c r="I33" s="258"/>
    </row>
    <row r="34" spans="1:9" ht="16.5" thickTop="1" thickBot="1" x14ac:dyDescent="0.3">
      <c r="A34" s="207" t="s">
        <v>149</v>
      </c>
      <c r="B34" s="216" t="s">
        <v>81</v>
      </c>
      <c r="C34" s="232"/>
      <c r="D34" s="233">
        <f>SUM(D19:D33)</f>
        <v>528790</v>
      </c>
      <c r="E34" s="234"/>
      <c r="F34" s="233">
        <f>SUM(F19:F33)</f>
        <v>1632356.24</v>
      </c>
      <c r="G34" s="234"/>
      <c r="H34" s="233">
        <f>SUM(H19:H33)</f>
        <v>92900</v>
      </c>
      <c r="I34" s="234"/>
    </row>
    <row r="35" spans="1:9" ht="16.5" thickTop="1" thickBot="1" x14ac:dyDescent="0.3">
      <c r="A35" s="207" t="s">
        <v>150</v>
      </c>
      <c r="B35" s="259" t="s">
        <v>377</v>
      </c>
      <c r="C35" s="252">
        <v>5169</v>
      </c>
      <c r="D35" s="112"/>
      <c r="E35" s="67">
        <v>500</v>
      </c>
      <c r="F35" s="112"/>
      <c r="G35" s="67">
        <v>0</v>
      </c>
      <c r="H35" s="112">
        <v>0</v>
      </c>
      <c r="I35" s="67">
        <v>500</v>
      </c>
    </row>
    <row r="36" spans="1:9" ht="16.5" thickTop="1" thickBot="1" x14ac:dyDescent="0.3">
      <c r="A36" s="207" t="s">
        <v>151</v>
      </c>
      <c r="B36" s="216" t="s">
        <v>376</v>
      </c>
      <c r="C36" s="226"/>
      <c r="D36" s="227">
        <f t="shared" ref="D36:I36" si="0">SUM(D35)</f>
        <v>0</v>
      </c>
      <c r="E36" s="228">
        <f t="shared" si="0"/>
        <v>500</v>
      </c>
      <c r="F36" s="227">
        <f t="shared" si="0"/>
        <v>0</v>
      </c>
      <c r="G36" s="228">
        <f t="shared" si="0"/>
        <v>0</v>
      </c>
      <c r="H36" s="227">
        <f t="shared" si="0"/>
        <v>0</v>
      </c>
      <c r="I36" s="228">
        <f t="shared" si="0"/>
        <v>500</v>
      </c>
    </row>
    <row r="37" spans="1:9" ht="15.75" thickTop="1" x14ac:dyDescent="0.25">
      <c r="A37" s="207" t="s">
        <v>152</v>
      </c>
      <c r="B37" s="260" t="s">
        <v>324</v>
      </c>
      <c r="C37" s="261" t="s">
        <v>15</v>
      </c>
      <c r="D37" s="262"/>
      <c r="E37" s="59">
        <v>1000</v>
      </c>
      <c r="F37" s="262"/>
      <c r="G37" s="59">
        <v>0</v>
      </c>
      <c r="H37" s="262">
        <v>0</v>
      </c>
      <c r="I37" s="59">
        <v>1000</v>
      </c>
    </row>
    <row r="38" spans="1:9" ht="15.75" thickBot="1" x14ac:dyDescent="0.3">
      <c r="A38" s="207" t="s">
        <v>153</v>
      </c>
      <c r="B38" s="263" t="s">
        <v>263</v>
      </c>
      <c r="C38" s="255">
        <v>5156.5168999999996</v>
      </c>
      <c r="D38" s="264"/>
      <c r="E38" s="61">
        <v>3000</v>
      </c>
      <c r="F38" s="264"/>
      <c r="G38" s="61">
        <v>0</v>
      </c>
      <c r="H38" s="264">
        <v>0</v>
      </c>
      <c r="I38" s="61">
        <v>3000</v>
      </c>
    </row>
    <row r="39" spans="1:9" ht="16.5" thickTop="1" thickBot="1" x14ac:dyDescent="0.3">
      <c r="A39" s="207" t="s">
        <v>154</v>
      </c>
      <c r="B39" s="216" t="s">
        <v>83</v>
      </c>
      <c r="C39" s="230"/>
      <c r="D39" s="235">
        <f t="shared" ref="D39:I39" si="1">SUM(D37:D38)</f>
        <v>0</v>
      </c>
      <c r="E39" s="236">
        <f t="shared" si="1"/>
        <v>4000</v>
      </c>
      <c r="F39" s="235">
        <f t="shared" si="1"/>
        <v>0</v>
      </c>
      <c r="G39" s="236">
        <f t="shared" si="1"/>
        <v>0</v>
      </c>
      <c r="H39" s="235">
        <f t="shared" si="1"/>
        <v>0</v>
      </c>
      <c r="I39" s="236">
        <f t="shared" si="1"/>
        <v>4000</v>
      </c>
    </row>
    <row r="40" spans="1:9" ht="15.75" thickTop="1" x14ac:dyDescent="0.25">
      <c r="A40" s="207" t="s">
        <v>155</v>
      </c>
      <c r="B40" s="260" t="s">
        <v>264</v>
      </c>
      <c r="C40" s="261">
        <v>2112</v>
      </c>
      <c r="D40" s="62">
        <v>40000</v>
      </c>
      <c r="E40" s="72"/>
      <c r="F40" s="62">
        <v>47374</v>
      </c>
      <c r="G40" s="63"/>
      <c r="H40" s="62">
        <v>45000</v>
      </c>
      <c r="I40" s="72"/>
    </row>
    <row r="41" spans="1:9" ht="15.75" thickBot="1" x14ac:dyDescent="0.3">
      <c r="A41" s="207" t="s">
        <v>156</v>
      </c>
      <c r="B41" s="263" t="s">
        <v>268</v>
      </c>
      <c r="C41" s="255" t="s">
        <v>16</v>
      </c>
      <c r="D41" s="111"/>
      <c r="E41" s="49">
        <v>50000</v>
      </c>
      <c r="F41" s="64"/>
      <c r="G41" s="55">
        <v>44445</v>
      </c>
      <c r="H41" s="111"/>
      <c r="I41" s="49">
        <v>45000</v>
      </c>
    </row>
    <row r="42" spans="1:9" ht="16.5" thickTop="1" thickBot="1" x14ac:dyDescent="0.3">
      <c r="A42" s="207" t="s">
        <v>157</v>
      </c>
      <c r="B42" s="216" t="s">
        <v>84</v>
      </c>
      <c r="C42" s="232"/>
      <c r="D42" s="233">
        <f t="shared" ref="D42:I42" si="2">SUM(D40:D41)</f>
        <v>40000</v>
      </c>
      <c r="E42" s="234">
        <f t="shared" si="2"/>
        <v>50000</v>
      </c>
      <c r="F42" s="233">
        <f t="shared" si="2"/>
        <v>47374</v>
      </c>
      <c r="G42" s="234">
        <f t="shared" si="2"/>
        <v>44445</v>
      </c>
      <c r="H42" s="233">
        <f t="shared" si="2"/>
        <v>45000</v>
      </c>
      <c r="I42" s="234">
        <f t="shared" si="2"/>
        <v>45000</v>
      </c>
    </row>
    <row r="43" spans="1:9" ht="15.75" thickTop="1" x14ac:dyDescent="0.25">
      <c r="A43" s="207" t="s">
        <v>158</v>
      </c>
      <c r="B43" s="144" t="s">
        <v>321</v>
      </c>
      <c r="C43" s="269" t="s">
        <v>316</v>
      </c>
      <c r="D43" s="62">
        <v>1000</v>
      </c>
      <c r="E43" s="270">
        <v>1500000</v>
      </c>
      <c r="F43" s="65">
        <v>2000</v>
      </c>
      <c r="G43" s="66">
        <v>2031795.03</v>
      </c>
      <c r="H43" s="62">
        <v>2000</v>
      </c>
      <c r="I43" s="270">
        <v>1500000</v>
      </c>
    </row>
    <row r="44" spans="1:9" x14ac:dyDescent="0.25">
      <c r="A44" s="207" t="s">
        <v>159</v>
      </c>
      <c r="B44" s="259" t="s">
        <v>266</v>
      </c>
      <c r="C44" s="252" t="s">
        <v>17</v>
      </c>
      <c r="D44" s="112"/>
      <c r="E44" s="67">
        <v>40000</v>
      </c>
      <c r="F44" s="42"/>
      <c r="G44" s="67">
        <v>32420.77</v>
      </c>
      <c r="H44" s="112"/>
      <c r="I44" s="67">
        <v>40000</v>
      </c>
    </row>
    <row r="45" spans="1:9" x14ac:dyDescent="0.25">
      <c r="A45" s="207" t="s">
        <v>160</v>
      </c>
      <c r="B45" s="265" t="s">
        <v>18</v>
      </c>
      <c r="C45" s="37" t="s">
        <v>19</v>
      </c>
      <c r="D45" s="48"/>
      <c r="E45" s="53">
        <v>140000</v>
      </c>
      <c r="F45" s="44"/>
      <c r="G45" s="53">
        <v>243039.81</v>
      </c>
      <c r="H45" s="48"/>
      <c r="I45" s="53">
        <v>200000</v>
      </c>
    </row>
    <row r="46" spans="1:9" ht="15.75" thickBot="1" x14ac:dyDescent="0.3">
      <c r="A46" s="207" t="s">
        <v>161</v>
      </c>
      <c r="B46" s="169" t="s">
        <v>402</v>
      </c>
      <c r="C46" s="254" t="s">
        <v>401</v>
      </c>
      <c r="D46" s="68"/>
      <c r="E46" s="69">
        <v>10000</v>
      </c>
      <c r="F46" s="68"/>
      <c r="G46" s="69">
        <v>0</v>
      </c>
      <c r="H46" s="68"/>
      <c r="I46" s="69">
        <v>5000</v>
      </c>
    </row>
    <row r="47" spans="1:9" ht="15.75" customHeight="1" thickTop="1" thickBot="1" x14ac:dyDescent="0.3">
      <c r="A47" s="207" t="s">
        <v>162</v>
      </c>
      <c r="B47" s="216" t="s">
        <v>85</v>
      </c>
      <c r="C47" s="232"/>
      <c r="D47" s="233">
        <f>SUM(D43:D45)</f>
        <v>1000</v>
      </c>
      <c r="E47" s="234">
        <f>SUM(E43:E46)</f>
        <v>1690000</v>
      </c>
      <c r="F47" s="233">
        <f>SUM(F43:F45)</f>
        <v>2000</v>
      </c>
      <c r="G47" s="234">
        <f>SUM(G43:G46)</f>
        <v>2307255.61</v>
      </c>
      <c r="H47" s="233">
        <f>SUM(H43:H45)</f>
        <v>2000</v>
      </c>
      <c r="I47" s="234">
        <f>SUM(I43:I46)</f>
        <v>1745000</v>
      </c>
    </row>
    <row r="48" spans="1:9" ht="15.75" thickTop="1" x14ac:dyDescent="0.25">
      <c r="A48" s="207" t="s">
        <v>166</v>
      </c>
      <c r="B48" s="272" t="s">
        <v>75</v>
      </c>
      <c r="C48" s="269" t="s">
        <v>76</v>
      </c>
      <c r="D48" s="112"/>
      <c r="E48" s="72">
        <v>30000</v>
      </c>
      <c r="F48" s="42"/>
      <c r="G48" s="63">
        <v>53120</v>
      </c>
      <c r="H48" s="112"/>
      <c r="I48" s="72">
        <v>40000</v>
      </c>
    </row>
    <row r="49" spans="1:11" x14ac:dyDescent="0.25">
      <c r="A49" s="207" t="s">
        <v>167</v>
      </c>
      <c r="B49" s="259" t="s">
        <v>400</v>
      </c>
      <c r="C49" s="257">
        <v>6121</v>
      </c>
      <c r="D49" s="273"/>
      <c r="E49" s="51">
        <v>15000</v>
      </c>
      <c r="F49" s="46"/>
      <c r="G49" s="56">
        <v>0</v>
      </c>
      <c r="H49" s="273"/>
      <c r="I49" s="51">
        <v>15000</v>
      </c>
    </row>
    <row r="50" spans="1:11" ht="15.75" thickBot="1" x14ac:dyDescent="0.3">
      <c r="A50" s="207" t="s">
        <v>168</v>
      </c>
      <c r="B50" s="271" t="s">
        <v>20</v>
      </c>
      <c r="C50" s="37">
        <v>6349</v>
      </c>
      <c r="D50" s="68">
        <v>493000</v>
      </c>
      <c r="E50" s="69"/>
      <c r="F50" s="70">
        <v>493257.29</v>
      </c>
      <c r="G50" s="71"/>
      <c r="H50" s="68">
        <v>0</v>
      </c>
      <c r="I50" s="69"/>
    </row>
    <row r="51" spans="1:11" ht="16.5" thickTop="1" thickBot="1" x14ac:dyDescent="0.3">
      <c r="A51" s="207" t="s">
        <v>169</v>
      </c>
      <c r="B51" s="216" t="s">
        <v>86</v>
      </c>
      <c r="C51" s="230"/>
      <c r="D51" s="227">
        <f>SUM(D48+D50)</f>
        <v>493000</v>
      </c>
      <c r="E51" s="228">
        <f>SUM(E48+E50+E49)</f>
        <v>45000</v>
      </c>
      <c r="F51" s="227">
        <f>SUM(F48+F50)</f>
        <v>493257.29</v>
      </c>
      <c r="G51" s="228">
        <f>SUM(G48+G50+G49)</f>
        <v>53120</v>
      </c>
      <c r="H51" s="227">
        <f>SUM(H48+H50)</f>
        <v>0</v>
      </c>
      <c r="I51" s="228">
        <f>SUM(I48+I50+I49)</f>
        <v>55000</v>
      </c>
    </row>
    <row r="52" spans="1:11" ht="15.75" thickTop="1" x14ac:dyDescent="0.25">
      <c r="A52" s="207" t="s">
        <v>132</v>
      </c>
      <c r="B52" s="260" t="s">
        <v>267</v>
      </c>
      <c r="C52" s="261">
        <v>5139</v>
      </c>
      <c r="D52" s="112"/>
      <c r="E52" s="72">
        <v>10000</v>
      </c>
      <c r="F52" s="112"/>
      <c r="G52" s="72">
        <v>0</v>
      </c>
      <c r="H52" s="112"/>
      <c r="I52" s="72">
        <v>5000</v>
      </c>
    </row>
    <row r="53" spans="1:11" ht="15.75" thickBot="1" x14ac:dyDescent="0.3">
      <c r="A53" s="207" t="s">
        <v>170</v>
      </c>
      <c r="B53" s="271" t="s">
        <v>378</v>
      </c>
      <c r="C53" s="37" t="s">
        <v>379</v>
      </c>
      <c r="D53" s="68"/>
      <c r="E53" s="69">
        <v>10000</v>
      </c>
      <c r="F53" s="68"/>
      <c r="G53" s="69">
        <v>0</v>
      </c>
      <c r="H53" s="68"/>
      <c r="I53" s="69">
        <v>5000</v>
      </c>
    </row>
    <row r="54" spans="1:11" ht="16.5" thickTop="1" thickBot="1" x14ac:dyDescent="0.3">
      <c r="A54" s="207" t="s">
        <v>171</v>
      </c>
      <c r="B54" s="216" t="s">
        <v>419</v>
      </c>
      <c r="C54" s="226"/>
      <c r="D54" s="227">
        <f t="shared" ref="D54:I54" si="3">SUM(D52:D53)</f>
        <v>0</v>
      </c>
      <c r="E54" s="228">
        <f t="shared" si="3"/>
        <v>20000</v>
      </c>
      <c r="F54" s="227">
        <f t="shared" si="3"/>
        <v>0</v>
      </c>
      <c r="G54" s="228">
        <f t="shared" si="3"/>
        <v>0</v>
      </c>
      <c r="H54" s="227">
        <f t="shared" si="3"/>
        <v>0</v>
      </c>
      <c r="I54" s="228">
        <f t="shared" si="3"/>
        <v>10000</v>
      </c>
    </row>
    <row r="55" spans="1:11" ht="15.75" thickTop="1" x14ac:dyDescent="0.25">
      <c r="A55" s="207" t="s">
        <v>172</v>
      </c>
      <c r="B55" s="268" t="s">
        <v>404</v>
      </c>
      <c r="C55" s="269" t="s">
        <v>405</v>
      </c>
      <c r="D55" s="62">
        <v>60000</v>
      </c>
      <c r="E55" s="270">
        <v>435890</v>
      </c>
      <c r="F55" s="65">
        <v>193906.16</v>
      </c>
      <c r="G55" s="66">
        <v>449970</v>
      </c>
      <c r="H55" s="62">
        <v>60000</v>
      </c>
      <c r="I55" s="270">
        <v>0</v>
      </c>
    </row>
    <row r="56" spans="1:11" x14ac:dyDescent="0.25">
      <c r="A56" s="207" t="s">
        <v>173</v>
      </c>
      <c r="B56" s="259" t="s">
        <v>269</v>
      </c>
      <c r="C56" s="252" t="s">
        <v>21</v>
      </c>
      <c r="D56" s="112"/>
      <c r="E56" s="67">
        <v>10000</v>
      </c>
      <c r="F56" s="42"/>
      <c r="G56" s="67">
        <v>69198.97</v>
      </c>
      <c r="H56" s="112"/>
      <c r="I56" s="67">
        <v>30000</v>
      </c>
    </row>
    <row r="57" spans="1:11" ht="15.75" thickBot="1" x14ac:dyDescent="0.3">
      <c r="A57" s="207" t="s">
        <v>163</v>
      </c>
      <c r="B57" s="265" t="s">
        <v>22</v>
      </c>
      <c r="C57" s="37">
        <v>5331</v>
      </c>
      <c r="D57" s="48"/>
      <c r="E57" s="53">
        <v>250000</v>
      </c>
      <c r="F57" s="44"/>
      <c r="G57" s="53">
        <v>1084000</v>
      </c>
      <c r="H57" s="48"/>
      <c r="I57" s="53">
        <v>500000</v>
      </c>
    </row>
    <row r="58" spans="1:11" ht="16.5" thickTop="1" thickBot="1" x14ac:dyDescent="0.3">
      <c r="A58" s="207" t="s">
        <v>174</v>
      </c>
      <c r="B58" s="216" t="s">
        <v>87</v>
      </c>
      <c r="C58" s="226"/>
      <c r="D58" s="227">
        <f t="shared" ref="D58:I58" si="4">SUM(D55:D57)</f>
        <v>60000</v>
      </c>
      <c r="E58" s="228">
        <f t="shared" si="4"/>
        <v>695890</v>
      </c>
      <c r="F58" s="227">
        <f t="shared" si="4"/>
        <v>193906.16</v>
      </c>
      <c r="G58" s="228">
        <f t="shared" si="4"/>
        <v>1603168.97</v>
      </c>
      <c r="H58" s="227">
        <f t="shared" si="4"/>
        <v>60000</v>
      </c>
      <c r="I58" s="228">
        <f t="shared" si="4"/>
        <v>530000</v>
      </c>
    </row>
    <row r="59" spans="1:11" ht="16.5" thickTop="1" thickBot="1" x14ac:dyDescent="0.3">
      <c r="A59" s="207" t="s">
        <v>175</v>
      </c>
      <c r="B59" s="259" t="s">
        <v>274</v>
      </c>
      <c r="C59" s="252">
        <v>5192</v>
      </c>
      <c r="D59" s="112"/>
      <c r="E59" s="67">
        <v>500</v>
      </c>
      <c r="F59" s="112"/>
      <c r="G59" s="67">
        <v>0</v>
      </c>
      <c r="H59" s="112"/>
      <c r="I59" s="67">
        <v>0</v>
      </c>
    </row>
    <row r="60" spans="1:11" ht="16.5" thickTop="1" thickBot="1" x14ac:dyDescent="0.3">
      <c r="A60" s="207" t="s">
        <v>176</v>
      </c>
      <c r="B60" s="216" t="s">
        <v>88</v>
      </c>
      <c r="C60" s="226"/>
      <c r="D60" s="227">
        <f t="shared" ref="D60:I60" si="5">SUM(D59)</f>
        <v>0</v>
      </c>
      <c r="E60" s="228">
        <f t="shared" si="5"/>
        <v>500</v>
      </c>
      <c r="F60" s="227">
        <f t="shared" si="5"/>
        <v>0</v>
      </c>
      <c r="G60" s="228">
        <f t="shared" si="5"/>
        <v>0</v>
      </c>
      <c r="H60" s="227">
        <f t="shared" si="5"/>
        <v>0</v>
      </c>
      <c r="I60" s="228">
        <f t="shared" si="5"/>
        <v>0</v>
      </c>
      <c r="K60" s="2"/>
    </row>
    <row r="61" spans="1:11" ht="15.75" thickTop="1" x14ac:dyDescent="0.25">
      <c r="A61" s="207" t="s">
        <v>177</v>
      </c>
      <c r="B61" s="265" t="s">
        <v>399</v>
      </c>
      <c r="C61" s="253" t="s">
        <v>397</v>
      </c>
      <c r="D61" s="48">
        <v>10000</v>
      </c>
      <c r="E61" s="74"/>
      <c r="F61" s="48">
        <v>3209</v>
      </c>
      <c r="G61" s="73"/>
      <c r="H61" s="48">
        <v>10000</v>
      </c>
      <c r="I61" s="74"/>
      <c r="K61" s="2"/>
    </row>
    <row r="62" spans="1:11" x14ac:dyDescent="0.25">
      <c r="A62" s="207" t="s">
        <v>178</v>
      </c>
      <c r="B62" s="265" t="s">
        <v>298</v>
      </c>
      <c r="C62" s="37" t="s">
        <v>23</v>
      </c>
      <c r="D62" s="48"/>
      <c r="E62" s="74">
        <v>200000</v>
      </c>
      <c r="F62" s="44"/>
      <c r="G62" s="74">
        <v>179525</v>
      </c>
      <c r="H62" s="48"/>
      <c r="I62" s="74">
        <v>180000</v>
      </c>
      <c r="K62" s="2"/>
    </row>
    <row r="63" spans="1:11" x14ac:dyDescent="0.25">
      <c r="A63" s="207" t="s">
        <v>179</v>
      </c>
      <c r="B63" s="265" t="s">
        <v>275</v>
      </c>
      <c r="C63" s="37" t="s">
        <v>77</v>
      </c>
      <c r="D63" s="48"/>
      <c r="E63" s="74">
        <v>15000</v>
      </c>
      <c r="F63" s="44"/>
      <c r="G63" s="74">
        <v>19041.57</v>
      </c>
      <c r="H63" s="48"/>
      <c r="I63" s="74">
        <v>15000</v>
      </c>
      <c r="K63" s="2"/>
    </row>
    <row r="64" spans="1:11" ht="15.75" thickBot="1" x14ac:dyDescent="0.3">
      <c r="A64" s="207" t="s">
        <v>180</v>
      </c>
      <c r="B64" s="169" t="s">
        <v>24</v>
      </c>
      <c r="C64" s="266" t="s">
        <v>25</v>
      </c>
      <c r="D64" s="267"/>
      <c r="E64" s="74">
        <v>5000</v>
      </c>
      <c r="F64" s="75"/>
      <c r="G64" s="74">
        <v>13310</v>
      </c>
      <c r="H64" s="267"/>
      <c r="I64" s="74">
        <v>5000</v>
      </c>
      <c r="K64" s="2"/>
    </row>
    <row r="65" spans="1:11" ht="16.5" thickTop="1" thickBot="1" x14ac:dyDescent="0.3">
      <c r="A65" s="207" t="s">
        <v>181</v>
      </c>
      <c r="B65" s="216" t="s">
        <v>89</v>
      </c>
      <c r="C65" s="226"/>
      <c r="D65" s="227">
        <f t="shared" ref="D65:I65" si="6">SUM(D61:D64)</f>
        <v>10000</v>
      </c>
      <c r="E65" s="229">
        <f t="shared" si="6"/>
        <v>220000</v>
      </c>
      <c r="F65" s="227">
        <f t="shared" si="6"/>
        <v>3209</v>
      </c>
      <c r="G65" s="229">
        <f t="shared" si="6"/>
        <v>211876.57</v>
      </c>
      <c r="H65" s="227">
        <f t="shared" si="6"/>
        <v>10000</v>
      </c>
      <c r="I65" s="229">
        <f t="shared" si="6"/>
        <v>200000</v>
      </c>
      <c r="K65" s="2"/>
    </row>
    <row r="66" spans="1:11" ht="15.75" thickTop="1" x14ac:dyDescent="0.25">
      <c r="A66" s="207" t="s">
        <v>182</v>
      </c>
      <c r="B66" s="274" t="s">
        <v>398</v>
      </c>
      <c r="C66" s="275" t="s">
        <v>397</v>
      </c>
      <c r="D66" s="262">
        <v>30000</v>
      </c>
      <c r="E66" s="76"/>
      <c r="F66" s="58">
        <v>27298</v>
      </c>
      <c r="G66" s="76"/>
      <c r="H66" s="262">
        <v>30000</v>
      </c>
      <c r="I66" s="76"/>
      <c r="K66" s="2"/>
    </row>
    <row r="67" spans="1:11" x14ac:dyDescent="0.25">
      <c r="A67" s="207" t="s">
        <v>183</v>
      </c>
      <c r="B67" s="265" t="s">
        <v>299</v>
      </c>
      <c r="C67" s="37" t="s">
        <v>327</v>
      </c>
      <c r="D67" s="48"/>
      <c r="E67" s="78">
        <v>0</v>
      </c>
      <c r="F67" s="44"/>
      <c r="G67" s="78">
        <v>0</v>
      </c>
      <c r="H67" s="48"/>
      <c r="I67" s="78">
        <v>0</v>
      </c>
      <c r="K67" s="2"/>
    </row>
    <row r="68" spans="1:11" x14ac:dyDescent="0.25">
      <c r="A68" s="207" t="s">
        <v>165</v>
      </c>
      <c r="B68" s="265" t="s">
        <v>270</v>
      </c>
      <c r="C68" s="37" t="s">
        <v>26</v>
      </c>
      <c r="D68" s="48"/>
      <c r="E68" s="78">
        <v>45000</v>
      </c>
      <c r="F68" s="44"/>
      <c r="G68" s="78">
        <v>30868</v>
      </c>
      <c r="H68" s="48"/>
      <c r="I68" s="78">
        <v>40000</v>
      </c>
      <c r="K68" s="2"/>
    </row>
    <row r="69" spans="1:11" ht="15.75" thickBot="1" x14ac:dyDescent="0.3">
      <c r="A69" s="207" t="s">
        <v>184</v>
      </c>
      <c r="B69" s="276" t="s">
        <v>261</v>
      </c>
      <c r="C69" s="269" t="s">
        <v>259</v>
      </c>
      <c r="D69" s="79"/>
      <c r="E69" s="74">
        <v>55000</v>
      </c>
      <c r="F69" s="79"/>
      <c r="G69" s="74">
        <v>55710</v>
      </c>
      <c r="H69" s="79"/>
      <c r="I69" s="74">
        <v>55000</v>
      </c>
      <c r="K69" s="2"/>
    </row>
    <row r="70" spans="1:11" ht="16.5" thickTop="1" thickBot="1" x14ac:dyDescent="0.3">
      <c r="A70" s="207" t="s">
        <v>185</v>
      </c>
      <c r="B70" s="216" t="s">
        <v>90</v>
      </c>
      <c r="C70" s="230"/>
      <c r="D70" s="227">
        <f t="shared" ref="D70:I70" si="7">SUM(D66:D69)</f>
        <v>30000</v>
      </c>
      <c r="E70" s="229">
        <f t="shared" si="7"/>
        <v>100000</v>
      </c>
      <c r="F70" s="227">
        <f t="shared" si="7"/>
        <v>27298</v>
      </c>
      <c r="G70" s="229">
        <f t="shared" si="7"/>
        <v>86578</v>
      </c>
      <c r="H70" s="227">
        <f t="shared" si="7"/>
        <v>30000</v>
      </c>
      <c r="I70" s="229">
        <f t="shared" si="7"/>
        <v>95000</v>
      </c>
      <c r="K70" s="2"/>
    </row>
    <row r="71" spans="1:11" ht="15.75" thickTop="1" x14ac:dyDescent="0.25">
      <c r="A71" s="207" t="s">
        <v>186</v>
      </c>
      <c r="B71" s="274" t="s">
        <v>260</v>
      </c>
      <c r="C71" s="275">
        <v>5021</v>
      </c>
      <c r="D71" s="262"/>
      <c r="E71" s="76">
        <v>3000</v>
      </c>
      <c r="F71" s="58"/>
      <c r="G71" s="76">
        <v>0</v>
      </c>
      <c r="H71" s="262"/>
      <c r="I71" s="76">
        <v>3000</v>
      </c>
      <c r="K71" s="2"/>
    </row>
    <row r="72" spans="1:11" x14ac:dyDescent="0.25">
      <c r="A72" s="207" t="s">
        <v>187</v>
      </c>
      <c r="B72" s="265" t="s">
        <v>276</v>
      </c>
      <c r="C72" s="37" t="s">
        <v>29</v>
      </c>
      <c r="D72" s="48"/>
      <c r="E72" s="78">
        <v>1000</v>
      </c>
      <c r="F72" s="44"/>
      <c r="G72" s="78">
        <v>0</v>
      </c>
      <c r="H72" s="48"/>
      <c r="I72" s="78">
        <v>1000</v>
      </c>
      <c r="K72" s="2"/>
    </row>
    <row r="73" spans="1:11" x14ac:dyDescent="0.25">
      <c r="A73" s="207" t="s">
        <v>188</v>
      </c>
      <c r="B73" s="265" t="s">
        <v>457</v>
      </c>
      <c r="C73" s="37">
        <v>5169</v>
      </c>
      <c r="D73" s="48"/>
      <c r="E73" s="78">
        <v>6000</v>
      </c>
      <c r="F73" s="44"/>
      <c r="G73" s="78">
        <v>65625</v>
      </c>
      <c r="H73" s="48"/>
      <c r="I73" s="78">
        <v>30000</v>
      </c>
      <c r="K73" s="2"/>
    </row>
    <row r="74" spans="1:11" x14ac:dyDescent="0.25">
      <c r="A74" s="207" t="s">
        <v>189</v>
      </c>
      <c r="B74" s="265" t="s">
        <v>28</v>
      </c>
      <c r="C74" s="37">
        <v>5199</v>
      </c>
      <c r="D74" s="48"/>
      <c r="E74" s="78">
        <v>30000</v>
      </c>
      <c r="F74" s="44"/>
      <c r="G74" s="78">
        <v>0</v>
      </c>
      <c r="H74" s="48"/>
      <c r="I74" s="78">
        <v>10000</v>
      </c>
      <c r="K74" s="2"/>
    </row>
    <row r="75" spans="1:11" x14ac:dyDescent="0.25">
      <c r="A75" s="207" t="s">
        <v>190</v>
      </c>
      <c r="B75" s="265" t="s">
        <v>78</v>
      </c>
      <c r="C75" s="37" t="s">
        <v>27</v>
      </c>
      <c r="D75" s="48"/>
      <c r="E75" s="78">
        <v>3000</v>
      </c>
      <c r="F75" s="48"/>
      <c r="G75" s="78">
        <v>0</v>
      </c>
      <c r="H75" s="48"/>
      <c r="I75" s="78">
        <v>3000</v>
      </c>
      <c r="K75" s="2"/>
    </row>
    <row r="76" spans="1:11" ht="15.75" thickBot="1" x14ac:dyDescent="0.3">
      <c r="A76" s="207" t="s">
        <v>191</v>
      </c>
      <c r="B76" s="277" t="s">
        <v>74</v>
      </c>
      <c r="C76" s="278">
        <v>5169</v>
      </c>
      <c r="D76" s="48"/>
      <c r="E76" s="78">
        <v>20000</v>
      </c>
      <c r="F76" s="44"/>
      <c r="G76" s="78">
        <v>10000</v>
      </c>
      <c r="H76" s="48"/>
      <c r="I76" s="78">
        <v>15000</v>
      </c>
      <c r="K76" s="2"/>
    </row>
    <row r="77" spans="1:11" ht="16.5" thickTop="1" thickBot="1" x14ac:dyDescent="0.3">
      <c r="A77" s="207" t="s">
        <v>192</v>
      </c>
      <c r="B77" s="216" t="s">
        <v>91</v>
      </c>
      <c r="C77" s="230"/>
      <c r="D77" s="227">
        <f t="shared" ref="D77:I77" si="8">SUM(D71:D76)</f>
        <v>0</v>
      </c>
      <c r="E77" s="229">
        <f t="shared" si="8"/>
        <v>63000</v>
      </c>
      <c r="F77" s="227">
        <f t="shared" si="8"/>
        <v>0</v>
      </c>
      <c r="G77" s="229">
        <f t="shared" si="8"/>
        <v>75625</v>
      </c>
      <c r="H77" s="227">
        <f t="shared" si="8"/>
        <v>0</v>
      </c>
      <c r="I77" s="229">
        <f t="shared" si="8"/>
        <v>62000</v>
      </c>
      <c r="K77" s="2"/>
    </row>
    <row r="78" spans="1:11" ht="15.75" thickTop="1" x14ac:dyDescent="0.25">
      <c r="A78" s="207" t="s">
        <v>193</v>
      </c>
      <c r="B78" s="265" t="s">
        <v>380</v>
      </c>
      <c r="C78" s="37">
        <v>5171</v>
      </c>
      <c r="D78" s="48"/>
      <c r="E78" s="74">
        <v>0</v>
      </c>
      <c r="F78" s="48"/>
      <c r="G78" s="74">
        <v>0</v>
      </c>
      <c r="H78" s="48"/>
      <c r="I78" s="74">
        <v>0</v>
      </c>
      <c r="K78" s="2"/>
    </row>
    <row r="79" spans="1:11" x14ac:dyDescent="0.25">
      <c r="A79" s="207" t="s">
        <v>194</v>
      </c>
      <c r="B79" s="265" t="s">
        <v>329</v>
      </c>
      <c r="C79" s="37">
        <v>5171</v>
      </c>
      <c r="D79" s="48"/>
      <c r="E79" s="74">
        <v>0</v>
      </c>
      <c r="F79" s="48"/>
      <c r="G79" s="74">
        <v>0</v>
      </c>
      <c r="H79" s="48"/>
      <c r="I79" s="74">
        <v>0</v>
      </c>
      <c r="K79" s="2"/>
    </row>
    <row r="80" spans="1:11" x14ac:dyDescent="0.25">
      <c r="A80" s="207" t="s">
        <v>195</v>
      </c>
      <c r="B80" s="265" t="s">
        <v>277</v>
      </c>
      <c r="C80" s="254">
        <v>5169.5171</v>
      </c>
      <c r="D80" s="48"/>
      <c r="E80" s="74">
        <v>0</v>
      </c>
      <c r="F80" s="48"/>
      <c r="G80" s="74">
        <v>0</v>
      </c>
      <c r="H80" s="48"/>
      <c r="I80" s="74">
        <v>0</v>
      </c>
      <c r="K80" s="2"/>
    </row>
    <row r="81" spans="1:11" ht="15.75" thickBot="1" x14ac:dyDescent="0.3">
      <c r="A81" s="207" t="s">
        <v>196</v>
      </c>
      <c r="B81" s="277" t="s">
        <v>278</v>
      </c>
      <c r="C81" s="278">
        <v>5223</v>
      </c>
      <c r="D81" s="273"/>
      <c r="E81" s="80">
        <v>0</v>
      </c>
      <c r="F81" s="273"/>
      <c r="G81" s="80">
        <v>0</v>
      </c>
      <c r="H81" s="273"/>
      <c r="I81" s="80">
        <v>0</v>
      </c>
      <c r="K81" s="2"/>
    </row>
    <row r="82" spans="1:11" ht="16.5" thickTop="1" thickBot="1" x14ac:dyDescent="0.3">
      <c r="A82" s="207" t="s">
        <v>197</v>
      </c>
      <c r="B82" s="216" t="s">
        <v>92</v>
      </c>
      <c r="C82" s="230"/>
      <c r="D82" s="227">
        <f t="shared" ref="D82:I82" si="9">SUM(D78:D81)</f>
        <v>0</v>
      </c>
      <c r="E82" s="228">
        <f t="shared" si="9"/>
        <v>0</v>
      </c>
      <c r="F82" s="227">
        <f t="shared" si="9"/>
        <v>0</v>
      </c>
      <c r="G82" s="228">
        <f t="shared" si="9"/>
        <v>0</v>
      </c>
      <c r="H82" s="227">
        <f t="shared" si="9"/>
        <v>0</v>
      </c>
      <c r="I82" s="228">
        <f t="shared" si="9"/>
        <v>0</v>
      </c>
      <c r="K82" s="2"/>
    </row>
    <row r="83" spans="1:11" ht="15.75" thickTop="1" x14ac:dyDescent="0.25">
      <c r="A83" s="207" t="s">
        <v>198</v>
      </c>
      <c r="B83" s="274" t="s">
        <v>30</v>
      </c>
      <c r="C83" s="275">
        <v>5021</v>
      </c>
      <c r="D83" s="262"/>
      <c r="E83" s="76">
        <v>5000</v>
      </c>
      <c r="F83" s="58"/>
      <c r="G83" s="81">
        <v>0</v>
      </c>
      <c r="H83" s="262"/>
      <c r="I83" s="76">
        <v>5000</v>
      </c>
      <c r="K83" s="2"/>
    </row>
    <row r="84" spans="1:11" ht="15.75" thickBot="1" x14ac:dyDescent="0.3">
      <c r="A84" s="207" t="s">
        <v>131</v>
      </c>
      <c r="B84" s="279" t="s">
        <v>31</v>
      </c>
      <c r="C84" s="257" t="s">
        <v>111</v>
      </c>
      <c r="D84" s="280"/>
      <c r="E84" s="83">
        <v>25000</v>
      </c>
      <c r="F84" s="82"/>
      <c r="G84" s="83">
        <v>30285</v>
      </c>
      <c r="H84" s="280"/>
      <c r="I84" s="83">
        <v>30000</v>
      </c>
      <c r="K84" s="2"/>
    </row>
    <row r="85" spans="1:11" ht="16.5" thickTop="1" thickBot="1" x14ac:dyDescent="0.3">
      <c r="A85" s="207" t="s">
        <v>199</v>
      </c>
      <c r="B85" s="216" t="s">
        <v>93</v>
      </c>
      <c r="C85" s="231"/>
      <c r="D85" s="218">
        <f t="shared" ref="D85:I85" si="10">SUM(D83:D84)</f>
        <v>0</v>
      </c>
      <c r="E85" s="242">
        <f t="shared" si="10"/>
        <v>30000</v>
      </c>
      <c r="F85" s="218">
        <f t="shared" si="10"/>
        <v>0</v>
      </c>
      <c r="G85" s="242">
        <f t="shared" si="10"/>
        <v>30285</v>
      </c>
      <c r="H85" s="218">
        <f t="shared" si="10"/>
        <v>0</v>
      </c>
      <c r="I85" s="242">
        <f t="shared" si="10"/>
        <v>35000</v>
      </c>
      <c r="K85" s="2"/>
    </row>
    <row r="86" spans="1:11" ht="15.75" thickTop="1" x14ac:dyDescent="0.25">
      <c r="A86" s="207" t="s">
        <v>200</v>
      </c>
      <c r="B86" s="274" t="s">
        <v>265</v>
      </c>
      <c r="C86" s="275" t="s">
        <v>29</v>
      </c>
      <c r="D86" s="112"/>
      <c r="E86" s="84">
        <v>1000</v>
      </c>
      <c r="F86" s="42"/>
      <c r="G86" s="84">
        <v>0</v>
      </c>
      <c r="H86" s="112"/>
      <c r="I86" s="84">
        <v>1000</v>
      </c>
      <c r="K86" s="2"/>
    </row>
    <row r="87" spans="1:11" x14ac:dyDescent="0.25">
      <c r="A87" s="207" t="s">
        <v>201</v>
      </c>
      <c r="B87" s="263" t="s">
        <v>279</v>
      </c>
      <c r="C87" s="255" t="s">
        <v>32</v>
      </c>
      <c r="D87" s="281">
        <v>0</v>
      </c>
      <c r="E87" s="86">
        <v>4000</v>
      </c>
      <c r="F87" s="85">
        <v>0</v>
      </c>
      <c r="G87" s="86">
        <v>6094.2</v>
      </c>
      <c r="H87" s="281">
        <v>0</v>
      </c>
      <c r="I87" s="86">
        <v>5000</v>
      </c>
      <c r="K87" s="2"/>
    </row>
    <row r="88" spans="1:11" ht="15.75" thickBot="1" x14ac:dyDescent="0.3">
      <c r="A88" s="207" t="s">
        <v>202</v>
      </c>
      <c r="B88" s="282" t="s">
        <v>271</v>
      </c>
      <c r="C88" s="283" t="s">
        <v>33</v>
      </c>
      <c r="D88" s="280"/>
      <c r="E88" s="83">
        <v>3000</v>
      </c>
      <c r="F88" s="82"/>
      <c r="G88" s="83">
        <v>45536</v>
      </c>
      <c r="H88" s="280"/>
      <c r="I88" s="83">
        <v>10000</v>
      </c>
      <c r="K88" s="2"/>
    </row>
    <row r="89" spans="1:11" ht="16.5" thickTop="1" thickBot="1" x14ac:dyDescent="0.3">
      <c r="A89" s="207" t="s">
        <v>203</v>
      </c>
      <c r="B89" s="216" t="s">
        <v>94</v>
      </c>
      <c r="C89" s="220"/>
      <c r="D89" s="218">
        <f t="shared" ref="D89:I89" si="11">SUM(D86:D88)</f>
        <v>0</v>
      </c>
      <c r="E89" s="219">
        <f t="shared" si="11"/>
        <v>8000</v>
      </c>
      <c r="F89" s="218">
        <f t="shared" si="11"/>
        <v>0</v>
      </c>
      <c r="G89" s="219">
        <f t="shared" si="11"/>
        <v>51630.2</v>
      </c>
      <c r="H89" s="218">
        <f t="shared" si="11"/>
        <v>0</v>
      </c>
      <c r="I89" s="219">
        <f t="shared" si="11"/>
        <v>16000</v>
      </c>
      <c r="K89" s="2"/>
    </row>
    <row r="90" spans="1:11" ht="16.5" thickTop="1" thickBot="1" x14ac:dyDescent="0.3">
      <c r="A90" s="207" t="s">
        <v>204</v>
      </c>
      <c r="B90" s="284" t="s">
        <v>280</v>
      </c>
      <c r="C90" s="285">
        <v>5199</v>
      </c>
      <c r="D90" s="286"/>
      <c r="E90" s="80">
        <v>5000</v>
      </c>
      <c r="F90" s="286"/>
      <c r="G90" s="80">
        <v>0</v>
      </c>
      <c r="H90" s="286"/>
      <c r="I90" s="80">
        <v>5000</v>
      </c>
      <c r="K90" s="2"/>
    </row>
    <row r="91" spans="1:11" ht="16.5" thickTop="1" thickBot="1" x14ac:dyDescent="0.3">
      <c r="A91" s="207" t="s">
        <v>129</v>
      </c>
      <c r="B91" s="216" t="s">
        <v>95</v>
      </c>
      <c r="C91" s="217"/>
      <c r="D91" s="218">
        <f t="shared" ref="D91:I91" si="12">SUM(D90)</f>
        <v>0</v>
      </c>
      <c r="E91" s="219">
        <f t="shared" si="12"/>
        <v>5000</v>
      </c>
      <c r="F91" s="218">
        <f t="shared" si="12"/>
        <v>0</v>
      </c>
      <c r="G91" s="219">
        <f t="shared" si="12"/>
        <v>0</v>
      </c>
      <c r="H91" s="218">
        <f t="shared" si="12"/>
        <v>0</v>
      </c>
      <c r="I91" s="219">
        <f t="shared" si="12"/>
        <v>5000</v>
      </c>
      <c r="K91" s="2"/>
    </row>
    <row r="92" spans="1:11" ht="15.75" thickTop="1" x14ac:dyDescent="0.25">
      <c r="A92" s="207" t="s">
        <v>133</v>
      </c>
      <c r="B92" s="259" t="s">
        <v>281</v>
      </c>
      <c r="C92" s="252" t="s">
        <v>34</v>
      </c>
      <c r="D92" s="89">
        <v>170000</v>
      </c>
      <c r="E92" s="74">
        <v>35000</v>
      </c>
      <c r="F92" s="89">
        <v>224871.09</v>
      </c>
      <c r="G92" s="74">
        <v>11653.23</v>
      </c>
      <c r="H92" s="89">
        <v>200000</v>
      </c>
      <c r="I92" s="74">
        <v>25000</v>
      </c>
      <c r="K92" s="2"/>
    </row>
    <row r="93" spans="1:11" x14ac:dyDescent="0.25">
      <c r="A93" s="207" t="s">
        <v>205</v>
      </c>
      <c r="B93" s="287" t="s">
        <v>41</v>
      </c>
      <c r="C93" s="37">
        <v>2132</v>
      </c>
      <c r="D93" s="48">
        <v>173000</v>
      </c>
      <c r="E93" s="74"/>
      <c r="F93" s="48">
        <v>161351</v>
      </c>
      <c r="G93" s="74"/>
      <c r="H93" s="48">
        <v>160000</v>
      </c>
      <c r="I93" s="74"/>
      <c r="K93" s="2"/>
    </row>
    <row r="94" spans="1:11" ht="15.75" thickBot="1" x14ac:dyDescent="0.3">
      <c r="A94" s="207" t="s">
        <v>206</v>
      </c>
      <c r="B94" s="282" t="s">
        <v>272</v>
      </c>
      <c r="C94" s="283" t="s">
        <v>35</v>
      </c>
      <c r="D94" s="264">
        <v>121000</v>
      </c>
      <c r="E94" s="288">
        <v>30000</v>
      </c>
      <c r="F94" s="111">
        <v>89840.5</v>
      </c>
      <c r="G94" s="86">
        <v>96662.66</v>
      </c>
      <c r="H94" s="264">
        <v>100000</v>
      </c>
      <c r="I94" s="288">
        <v>50000</v>
      </c>
      <c r="K94" s="2"/>
    </row>
    <row r="95" spans="1:11" ht="16.5" thickTop="1" thickBot="1" x14ac:dyDescent="0.3">
      <c r="A95" s="207" t="s">
        <v>207</v>
      </c>
      <c r="B95" s="216" t="s">
        <v>96</v>
      </c>
      <c r="C95" s="243"/>
      <c r="D95" s="244">
        <f t="shared" ref="D95:I95" si="13">SUM(D92:D94)</f>
        <v>464000</v>
      </c>
      <c r="E95" s="245">
        <f t="shared" si="13"/>
        <v>65000</v>
      </c>
      <c r="F95" s="244">
        <f t="shared" si="13"/>
        <v>476062.58999999997</v>
      </c>
      <c r="G95" s="245">
        <f t="shared" si="13"/>
        <v>108315.89</v>
      </c>
      <c r="H95" s="244">
        <f t="shared" si="13"/>
        <v>460000</v>
      </c>
      <c r="I95" s="245">
        <f t="shared" si="13"/>
        <v>75000</v>
      </c>
      <c r="K95" s="2"/>
    </row>
    <row r="96" spans="1:11" ht="15.75" thickTop="1" x14ac:dyDescent="0.25">
      <c r="A96" s="207" t="s">
        <v>130</v>
      </c>
      <c r="B96" s="274" t="s">
        <v>282</v>
      </c>
      <c r="C96" s="275">
        <v>2111.2132000000001</v>
      </c>
      <c r="D96" s="89">
        <v>77000</v>
      </c>
      <c r="E96" s="97"/>
      <c r="F96" s="89">
        <v>71056.5</v>
      </c>
      <c r="G96" s="90"/>
      <c r="H96" s="89">
        <v>77000</v>
      </c>
      <c r="I96" s="97"/>
      <c r="K96" s="2"/>
    </row>
    <row r="97" spans="1:11" x14ac:dyDescent="0.25">
      <c r="A97" s="207" t="s">
        <v>208</v>
      </c>
      <c r="B97" s="263" t="s">
        <v>37</v>
      </c>
      <c r="C97" s="255">
        <v>2324</v>
      </c>
      <c r="D97" s="281">
        <v>0</v>
      </c>
      <c r="E97" s="86"/>
      <c r="F97" s="85">
        <v>7387.04</v>
      </c>
      <c r="G97" s="55"/>
      <c r="H97" s="281">
        <v>0</v>
      </c>
      <c r="I97" s="86"/>
      <c r="K97" s="2"/>
    </row>
    <row r="98" spans="1:11" x14ac:dyDescent="0.25">
      <c r="A98" s="207" t="s">
        <v>209</v>
      </c>
      <c r="B98" s="289" t="s">
        <v>383</v>
      </c>
      <c r="C98" s="257" t="s">
        <v>382</v>
      </c>
      <c r="D98" s="290"/>
      <c r="E98" s="93">
        <v>50000</v>
      </c>
      <c r="F98" s="92"/>
      <c r="G98" s="258">
        <v>93866.7</v>
      </c>
      <c r="H98" s="290"/>
      <c r="I98" s="93">
        <v>70000</v>
      </c>
      <c r="K98" s="2"/>
    </row>
    <row r="99" spans="1:11" x14ac:dyDescent="0.25">
      <c r="A99" s="207" t="s">
        <v>210</v>
      </c>
      <c r="B99" s="282" t="s">
        <v>286</v>
      </c>
      <c r="C99" s="283" t="s">
        <v>381</v>
      </c>
      <c r="D99" s="291"/>
      <c r="E99" s="93">
        <v>100000</v>
      </c>
      <c r="F99" s="94"/>
      <c r="G99" s="258">
        <v>93038.91</v>
      </c>
      <c r="H99" s="291"/>
      <c r="I99" s="93">
        <v>100000</v>
      </c>
      <c r="K99" s="2"/>
    </row>
    <row r="100" spans="1:11" x14ac:dyDescent="0.25">
      <c r="A100" s="207" t="s">
        <v>211</v>
      </c>
      <c r="B100" s="263" t="s">
        <v>283</v>
      </c>
      <c r="C100" s="255" t="s">
        <v>110</v>
      </c>
      <c r="D100" s="111"/>
      <c r="E100" s="93">
        <v>15000</v>
      </c>
      <c r="F100" s="64"/>
      <c r="G100" s="258">
        <v>14800</v>
      </c>
      <c r="H100" s="111"/>
      <c r="I100" s="93">
        <v>15000</v>
      </c>
      <c r="K100" s="2"/>
    </row>
    <row r="101" spans="1:11" x14ac:dyDescent="0.25">
      <c r="A101" s="207" t="s">
        <v>164</v>
      </c>
      <c r="B101" s="168" t="s">
        <v>284</v>
      </c>
      <c r="C101" s="36" t="s">
        <v>114</v>
      </c>
      <c r="D101" s="292">
        <v>16000</v>
      </c>
      <c r="E101" s="77">
        <v>3000</v>
      </c>
      <c r="F101" s="96">
        <v>16000</v>
      </c>
      <c r="G101" s="319">
        <v>0</v>
      </c>
      <c r="H101" s="292">
        <v>16000</v>
      </c>
      <c r="I101" s="77">
        <v>3000</v>
      </c>
      <c r="K101" s="2"/>
    </row>
    <row r="102" spans="1:11" ht="15.75" thickBot="1" x14ac:dyDescent="0.3">
      <c r="A102" s="207" t="s">
        <v>212</v>
      </c>
      <c r="B102" s="293" t="s">
        <v>285</v>
      </c>
      <c r="C102" s="294" t="s">
        <v>72</v>
      </c>
      <c r="D102" s="295">
        <v>0</v>
      </c>
      <c r="E102" s="99">
        <v>16800</v>
      </c>
      <c r="F102" s="98">
        <v>0</v>
      </c>
      <c r="G102" s="320">
        <v>17800</v>
      </c>
      <c r="H102" s="295">
        <v>0</v>
      </c>
      <c r="I102" s="99">
        <v>16800</v>
      </c>
      <c r="K102" s="2"/>
    </row>
    <row r="103" spans="1:11" ht="16.5" thickTop="1" thickBot="1" x14ac:dyDescent="0.3">
      <c r="A103" s="207" t="s">
        <v>213</v>
      </c>
      <c r="B103" s="216" t="s">
        <v>71</v>
      </c>
      <c r="C103" s="217"/>
      <c r="D103" s="218">
        <f t="shared" ref="D103:I103" si="14">SUM(D96:D102)</f>
        <v>93000</v>
      </c>
      <c r="E103" s="219">
        <f t="shared" si="14"/>
        <v>184800</v>
      </c>
      <c r="F103" s="218">
        <f t="shared" si="14"/>
        <v>94443.54</v>
      </c>
      <c r="G103" s="219">
        <f t="shared" si="14"/>
        <v>219505.61</v>
      </c>
      <c r="H103" s="218">
        <f t="shared" si="14"/>
        <v>93000</v>
      </c>
      <c r="I103" s="219">
        <f t="shared" si="14"/>
        <v>204800</v>
      </c>
      <c r="K103" s="2"/>
    </row>
    <row r="104" spans="1:11" ht="15.75" thickTop="1" x14ac:dyDescent="0.25">
      <c r="A104" s="207" t="s">
        <v>214</v>
      </c>
      <c r="B104" s="259" t="s">
        <v>38</v>
      </c>
      <c r="C104" s="252">
        <v>2324.5154000000002</v>
      </c>
      <c r="D104" s="292"/>
      <c r="E104" s="97">
        <v>190000</v>
      </c>
      <c r="F104" s="96"/>
      <c r="G104" s="90">
        <v>198000</v>
      </c>
      <c r="H104" s="292"/>
      <c r="I104" s="97">
        <v>190000</v>
      </c>
    </row>
    <row r="105" spans="1:11" ht="15.75" thickBot="1" x14ac:dyDescent="0.3">
      <c r="A105" s="207" t="s">
        <v>215</v>
      </c>
      <c r="B105" s="293" t="s">
        <v>269</v>
      </c>
      <c r="C105" s="296" t="s">
        <v>322</v>
      </c>
      <c r="D105" s="295"/>
      <c r="E105" s="99">
        <v>500000</v>
      </c>
      <c r="F105" s="98"/>
      <c r="G105" s="99">
        <v>367917.28</v>
      </c>
      <c r="H105" s="295"/>
      <c r="I105" s="99">
        <v>400000</v>
      </c>
    </row>
    <row r="106" spans="1:11" ht="16.5" thickTop="1" thickBot="1" x14ac:dyDescent="0.3">
      <c r="A106" s="207" t="s">
        <v>216</v>
      </c>
      <c r="B106" s="216" t="s">
        <v>39</v>
      </c>
      <c r="C106" s="217"/>
      <c r="D106" s="218">
        <f>SUM(D104:D105)</f>
        <v>0</v>
      </c>
      <c r="E106" s="219">
        <f>SUM(E104+E105)</f>
        <v>690000</v>
      </c>
      <c r="F106" s="218">
        <f>SUM(F104:F105)</f>
        <v>0</v>
      </c>
      <c r="G106" s="219">
        <f>SUM(G104+G105)</f>
        <v>565917.28</v>
      </c>
      <c r="H106" s="218">
        <f>SUM(H104:H105)</f>
        <v>0</v>
      </c>
      <c r="I106" s="219">
        <f>SUM(I104+I105)</f>
        <v>590000</v>
      </c>
    </row>
    <row r="107" spans="1:11" ht="15.75" thickTop="1" x14ac:dyDescent="0.25">
      <c r="A107" s="207" t="s">
        <v>217</v>
      </c>
      <c r="B107" s="259" t="s">
        <v>36</v>
      </c>
      <c r="C107" s="252">
        <v>2139</v>
      </c>
      <c r="D107" s="112">
        <v>10000</v>
      </c>
      <c r="E107" s="84"/>
      <c r="F107" s="42">
        <v>6050</v>
      </c>
      <c r="G107" s="100"/>
      <c r="H107" s="112">
        <v>5000</v>
      </c>
      <c r="I107" s="84"/>
    </row>
    <row r="108" spans="1:11" x14ac:dyDescent="0.25">
      <c r="A108" s="207" t="s">
        <v>218</v>
      </c>
      <c r="B108" s="277" t="s">
        <v>287</v>
      </c>
      <c r="C108" s="297" t="s">
        <v>40</v>
      </c>
      <c r="D108" s="101"/>
      <c r="E108" s="102">
        <v>2000</v>
      </c>
      <c r="F108" s="101"/>
      <c r="G108" s="102">
        <v>0</v>
      </c>
      <c r="H108" s="101"/>
      <c r="I108" s="102">
        <v>2000</v>
      </c>
    </row>
    <row r="109" spans="1:11" x14ac:dyDescent="0.25">
      <c r="A109" s="207" t="s">
        <v>219</v>
      </c>
      <c r="B109" s="277" t="s">
        <v>262</v>
      </c>
      <c r="C109" s="297">
        <v>5151</v>
      </c>
      <c r="D109" s="101"/>
      <c r="E109" s="102">
        <v>3000</v>
      </c>
      <c r="F109" s="103"/>
      <c r="G109" s="104">
        <v>2165.86</v>
      </c>
      <c r="H109" s="101"/>
      <c r="I109" s="102">
        <v>3000</v>
      </c>
    </row>
    <row r="110" spans="1:11" ht="15.75" thickBot="1" x14ac:dyDescent="0.3">
      <c r="A110" s="207" t="s">
        <v>220</v>
      </c>
      <c r="B110" s="277" t="s">
        <v>288</v>
      </c>
      <c r="C110" s="298">
        <v>5171</v>
      </c>
      <c r="D110" s="105"/>
      <c r="E110" s="106">
        <v>2000</v>
      </c>
      <c r="F110" s="105"/>
      <c r="G110" s="106">
        <v>0</v>
      </c>
      <c r="H110" s="105"/>
      <c r="I110" s="106">
        <v>2000</v>
      </c>
    </row>
    <row r="111" spans="1:11" ht="16.5" thickTop="1" thickBot="1" x14ac:dyDescent="0.3">
      <c r="A111" s="207" t="s">
        <v>221</v>
      </c>
      <c r="B111" s="216" t="s">
        <v>97</v>
      </c>
      <c r="C111" s="221"/>
      <c r="D111" s="222">
        <f t="shared" ref="D111:I111" si="15">SUM(D107:D110)</f>
        <v>10000</v>
      </c>
      <c r="E111" s="223">
        <f t="shared" si="15"/>
        <v>7000</v>
      </c>
      <c r="F111" s="222">
        <f t="shared" si="15"/>
        <v>6050</v>
      </c>
      <c r="G111" s="223">
        <f t="shared" si="15"/>
        <v>2165.86</v>
      </c>
      <c r="H111" s="222">
        <f t="shared" si="15"/>
        <v>5000</v>
      </c>
      <c r="I111" s="223">
        <f t="shared" si="15"/>
        <v>7000</v>
      </c>
    </row>
    <row r="112" spans="1:11" ht="15.75" thickTop="1" x14ac:dyDescent="0.25">
      <c r="A112" s="207" t="s">
        <v>222</v>
      </c>
      <c r="B112" s="274" t="s">
        <v>385</v>
      </c>
      <c r="C112" s="275" t="s">
        <v>384</v>
      </c>
      <c r="D112" s="262">
        <v>170000</v>
      </c>
      <c r="E112" s="76"/>
      <c r="F112" s="58">
        <v>12059</v>
      </c>
      <c r="G112" s="81"/>
      <c r="H112" s="262">
        <v>100000</v>
      </c>
      <c r="I112" s="76"/>
    </row>
    <row r="113" spans="1:9" x14ac:dyDescent="0.25">
      <c r="A113" s="207" t="s">
        <v>223</v>
      </c>
      <c r="B113" s="277" t="s">
        <v>289</v>
      </c>
      <c r="C113" s="297">
        <v>3111.5165000000002</v>
      </c>
      <c r="D113" s="101">
        <v>100000</v>
      </c>
      <c r="E113" s="102">
        <v>500</v>
      </c>
      <c r="F113" s="101">
        <v>3773900</v>
      </c>
      <c r="G113" s="102">
        <v>1043</v>
      </c>
      <c r="H113" s="101">
        <v>1000000</v>
      </c>
      <c r="I113" s="102">
        <v>1000</v>
      </c>
    </row>
    <row r="114" spans="1:9" x14ac:dyDescent="0.25">
      <c r="A114" s="207" t="s">
        <v>224</v>
      </c>
      <c r="B114" s="277" t="s">
        <v>290</v>
      </c>
      <c r="C114" s="297" t="s">
        <v>420</v>
      </c>
      <c r="D114" s="101">
        <v>15000</v>
      </c>
      <c r="E114" s="102">
        <v>1000</v>
      </c>
      <c r="F114" s="101">
        <v>6776</v>
      </c>
      <c r="G114" s="102">
        <v>5191</v>
      </c>
      <c r="H114" s="101">
        <v>10000</v>
      </c>
      <c r="I114" s="102">
        <v>3000</v>
      </c>
    </row>
    <row r="115" spans="1:9" ht="15.75" thickBot="1" x14ac:dyDescent="0.3">
      <c r="A115" s="207" t="s">
        <v>225</v>
      </c>
      <c r="B115" s="299" t="s">
        <v>387</v>
      </c>
      <c r="C115" s="300" t="s">
        <v>386</v>
      </c>
      <c r="D115" s="105">
        <v>1000</v>
      </c>
      <c r="E115" s="106">
        <v>50000</v>
      </c>
      <c r="F115" s="105">
        <v>33860</v>
      </c>
      <c r="G115" s="106">
        <v>159593.79999999999</v>
      </c>
      <c r="H115" s="105">
        <v>10000</v>
      </c>
      <c r="I115" s="106">
        <v>50000</v>
      </c>
    </row>
    <row r="116" spans="1:9" ht="16.5" thickTop="1" thickBot="1" x14ac:dyDescent="0.3">
      <c r="A116" s="207" t="s">
        <v>226</v>
      </c>
      <c r="B116" s="216" t="s">
        <v>101</v>
      </c>
      <c r="C116" s="221"/>
      <c r="D116" s="224">
        <f t="shared" ref="D116:I116" si="16">SUM(D112:D115)</f>
        <v>286000</v>
      </c>
      <c r="E116" s="219">
        <f t="shared" si="16"/>
        <v>51500</v>
      </c>
      <c r="F116" s="224">
        <f t="shared" si="16"/>
        <v>3826595</v>
      </c>
      <c r="G116" s="219">
        <f t="shared" si="16"/>
        <v>165827.79999999999</v>
      </c>
      <c r="H116" s="224">
        <f t="shared" si="16"/>
        <v>1120000</v>
      </c>
      <c r="I116" s="219">
        <f t="shared" si="16"/>
        <v>54000</v>
      </c>
    </row>
    <row r="117" spans="1:9" ht="16.5" thickTop="1" thickBot="1" x14ac:dyDescent="0.3">
      <c r="A117" s="207" t="s">
        <v>227</v>
      </c>
      <c r="B117" s="301" t="s">
        <v>388</v>
      </c>
      <c r="C117" s="302">
        <v>6460</v>
      </c>
      <c r="D117" s="303">
        <v>0</v>
      </c>
      <c r="E117" s="108">
        <v>0</v>
      </c>
      <c r="F117" s="303">
        <v>0</v>
      </c>
      <c r="G117" s="108">
        <v>0</v>
      </c>
      <c r="H117" s="303">
        <v>0</v>
      </c>
      <c r="I117" s="108">
        <v>0</v>
      </c>
    </row>
    <row r="118" spans="1:9" ht="16.5" thickTop="1" thickBot="1" x14ac:dyDescent="0.3">
      <c r="A118" s="207" t="s">
        <v>228</v>
      </c>
      <c r="B118" s="216" t="s">
        <v>370</v>
      </c>
      <c r="C118" s="217"/>
      <c r="D118" s="218">
        <f t="shared" ref="D118:I118" si="17">SUM(D117)</f>
        <v>0</v>
      </c>
      <c r="E118" s="219">
        <f t="shared" si="17"/>
        <v>0</v>
      </c>
      <c r="F118" s="218">
        <f t="shared" si="17"/>
        <v>0</v>
      </c>
      <c r="G118" s="219">
        <f t="shared" si="17"/>
        <v>0</v>
      </c>
      <c r="H118" s="218">
        <f t="shared" si="17"/>
        <v>0</v>
      </c>
      <c r="I118" s="219">
        <f t="shared" si="17"/>
        <v>0</v>
      </c>
    </row>
    <row r="119" spans="1:9" ht="16.5" thickTop="1" thickBot="1" x14ac:dyDescent="0.3">
      <c r="A119" s="207" t="s">
        <v>229</v>
      </c>
      <c r="B119" s="301" t="s">
        <v>43</v>
      </c>
      <c r="C119" s="302">
        <v>2111.5169000000001</v>
      </c>
      <c r="D119" s="303">
        <v>100</v>
      </c>
      <c r="E119" s="108">
        <v>10000</v>
      </c>
      <c r="F119" s="303">
        <v>916</v>
      </c>
      <c r="G119" s="108">
        <v>0</v>
      </c>
      <c r="H119" s="303">
        <v>1000</v>
      </c>
      <c r="I119" s="108">
        <v>0</v>
      </c>
    </row>
    <row r="120" spans="1:9" ht="16.5" thickTop="1" thickBot="1" x14ac:dyDescent="0.3">
      <c r="A120" s="207" t="s">
        <v>325</v>
      </c>
      <c r="B120" s="216" t="s">
        <v>98</v>
      </c>
      <c r="C120" s="217"/>
      <c r="D120" s="218">
        <f t="shared" ref="D120:I120" si="18">SUM(D119)</f>
        <v>100</v>
      </c>
      <c r="E120" s="219">
        <f t="shared" si="18"/>
        <v>10000</v>
      </c>
      <c r="F120" s="218">
        <f t="shared" si="18"/>
        <v>916</v>
      </c>
      <c r="G120" s="219">
        <f t="shared" si="18"/>
        <v>0</v>
      </c>
      <c r="H120" s="218">
        <f t="shared" si="18"/>
        <v>1000</v>
      </c>
      <c r="I120" s="219">
        <f t="shared" si="18"/>
        <v>0</v>
      </c>
    </row>
    <row r="121" spans="1:9" ht="16.5" thickTop="1" thickBot="1" x14ac:dyDescent="0.3">
      <c r="A121" s="207" t="s">
        <v>230</v>
      </c>
      <c r="B121" s="301" t="s">
        <v>43</v>
      </c>
      <c r="C121" s="302">
        <v>2111.5169000000001</v>
      </c>
      <c r="D121" s="303">
        <v>350000</v>
      </c>
      <c r="E121" s="108">
        <v>650000</v>
      </c>
      <c r="F121" s="109">
        <v>358525</v>
      </c>
      <c r="G121" s="110">
        <v>654434.12</v>
      </c>
      <c r="H121" s="303">
        <v>350000</v>
      </c>
      <c r="I121" s="108">
        <v>650000</v>
      </c>
    </row>
    <row r="122" spans="1:9" ht="16.5" thickTop="1" thickBot="1" x14ac:dyDescent="0.3">
      <c r="A122" s="207" t="s">
        <v>231</v>
      </c>
      <c r="B122" s="216" t="s">
        <v>99</v>
      </c>
      <c r="C122" s="217"/>
      <c r="D122" s="218">
        <f t="shared" ref="D122:I122" si="19">SUM(D121)</f>
        <v>350000</v>
      </c>
      <c r="E122" s="219">
        <f t="shared" si="19"/>
        <v>650000</v>
      </c>
      <c r="F122" s="218">
        <f t="shared" si="19"/>
        <v>358525</v>
      </c>
      <c r="G122" s="219">
        <f t="shared" si="19"/>
        <v>654434.12</v>
      </c>
      <c r="H122" s="218">
        <f t="shared" si="19"/>
        <v>350000</v>
      </c>
      <c r="I122" s="219">
        <f t="shared" si="19"/>
        <v>650000</v>
      </c>
    </row>
    <row r="123" spans="1:9" ht="16.5" thickTop="1" thickBot="1" x14ac:dyDescent="0.3">
      <c r="A123" s="207" t="s">
        <v>232</v>
      </c>
      <c r="B123" s="301" t="s">
        <v>44</v>
      </c>
      <c r="C123" s="302">
        <v>2111.5169000000001</v>
      </c>
      <c r="D123" s="303">
        <v>180000</v>
      </c>
      <c r="E123" s="108">
        <v>200000</v>
      </c>
      <c r="F123" s="109">
        <v>271146.5</v>
      </c>
      <c r="G123" s="108">
        <v>246404.75</v>
      </c>
      <c r="H123" s="303">
        <v>200000</v>
      </c>
      <c r="I123" s="108">
        <v>200000</v>
      </c>
    </row>
    <row r="124" spans="1:9" ht="16.5" thickTop="1" thickBot="1" x14ac:dyDescent="0.3">
      <c r="A124" s="207" t="s">
        <v>233</v>
      </c>
      <c r="B124" s="246" t="s">
        <v>418</v>
      </c>
      <c r="C124" s="247"/>
      <c r="D124" s="218">
        <f t="shared" ref="D124:I124" si="20">SUM(D123)</f>
        <v>180000</v>
      </c>
      <c r="E124" s="219">
        <f t="shared" si="20"/>
        <v>200000</v>
      </c>
      <c r="F124" s="218">
        <f t="shared" si="20"/>
        <v>271146.5</v>
      </c>
      <c r="G124" s="219">
        <f t="shared" si="20"/>
        <v>246404.75</v>
      </c>
      <c r="H124" s="218">
        <f t="shared" si="20"/>
        <v>200000</v>
      </c>
      <c r="I124" s="219">
        <f t="shared" si="20"/>
        <v>200000</v>
      </c>
    </row>
    <row r="125" spans="1:9" ht="16.5" thickTop="1" thickBot="1" x14ac:dyDescent="0.3">
      <c r="A125" s="207" t="s">
        <v>234</v>
      </c>
      <c r="B125" s="165" t="s">
        <v>438</v>
      </c>
      <c r="C125" s="22">
        <v>5169</v>
      </c>
      <c r="D125" s="109">
        <v>0</v>
      </c>
      <c r="E125" s="108">
        <v>0</v>
      </c>
      <c r="F125" s="109">
        <v>0</v>
      </c>
      <c r="G125" s="108">
        <v>2000</v>
      </c>
      <c r="H125" s="303">
        <v>0</v>
      </c>
      <c r="I125" s="108">
        <v>2000</v>
      </c>
    </row>
    <row r="126" spans="1:9" ht="16.5" thickTop="1" thickBot="1" x14ac:dyDescent="0.3">
      <c r="A126" s="207" t="s">
        <v>235</v>
      </c>
      <c r="B126" s="216" t="s">
        <v>439</v>
      </c>
      <c r="C126" s="217"/>
      <c r="D126" s="218">
        <f t="shared" ref="D126:G126" si="21">SUM(D125)</f>
        <v>0</v>
      </c>
      <c r="E126" s="219">
        <f t="shared" si="21"/>
        <v>0</v>
      </c>
      <c r="F126" s="218">
        <f t="shared" si="21"/>
        <v>0</v>
      </c>
      <c r="G126" s="219">
        <f t="shared" si="21"/>
        <v>2000</v>
      </c>
      <c r="H126" s="218">
        <f>SUM(H125)</f>
        <v>0</v>
      </c>
      <c r="I126" s="219">
        <f>SUM(I125)</f>
        <v>2000</v>
      </c>
    </row>
    <row r="127" spans="1:9" ht="15.75" thickTop="1" x14ac:dyDescent="0.25">
      <c r="A127" s="207" t="s">
        <v>236</v>
      </c>
      <c r="B127" s="304" t="s">
        <v>310</v>
      </c>
      <c r="C127" s="254" t="s">
        <v>23</v>
      </c>
      <c r="D127" s="273"/>
      <c r="E127" s="80">
        <v>400000</v>
      </c>
      <c r="F127" s="127"/>
      <c r="G127" s="86">
        <v>590880</v>
      </c>
      <c r="H127" s="273"/>
      <c r="I127" s="80">
        <v>400000</v>
      </c>
    </row>
    <row r="128" spans="1:9" x14ac:dyDescent="0.25">
      <c r="A128" s="207" t="s">
        <v>237</v>
      </c>
      <c r="B128" s="305" t="s">
        <v>330</v>
      </c>
      <c r="C128" s="255" t="s">
        <v>45</v>
      </c>
      <c r="D128" s="111"/>
      <c r="E128" s="86">
        <v>0</v>
      </c>
      <c r="F128" s="111"/>
      <c r="G128" s="86">
        <v>0</v>
      </c>
      <c r="H128" s="111"/>
      <c r="I128" s="86">
        <v>0</v>
      </c>
    </row>
    <row r="129" spans="1:9" x14ac:dyDescent="0.25">
      <c r="A129" s="207" t="s">
        <v>238</v>
      </c>
      <c r="B129" s="306" t="s">
        <v>291</v>
      </c>
      <c r="C129" s="252" t="s">
        <v>320</v>
      </c>
      <c r="D129" s="112"/>
      <c r="E129" s="84">
        <v>5000</v>
      </c>
      <c r="F129" s="112"/>
      <c r="G129" s="84">
        <v>10367</v>
      </c>
      <c r="H129" s="112"/>
      <c r="I129" s="84">
        <v>10000</v>
      </c>
    </row>
    <row r="130" spans="1:9" ht="15.75" thickBot="1" x14ac:dyDescent="0.3">
      <c r="A130" s="207" t="s">
        <v>239</v>
      </c>
      <c r="B130" s="307" t="s">
        <v>390</v>
      </c>
      <c r="C130" s="297" t="s">
        <v>389</v>
      </c>
      <c r="D130" s="101"/>
      <c r="E130" s="102">
        <v>30000</v>
      </c>
      <c r="F130" s="101"/>
      <c r="G130" s="102">
        <v>39154.79</v>
      </c>
      <c r="H130" s="101"/>
      <c r="I130" s="102">
        <v>30000</v>
      </c>
    </row>
    <row r="131" spans="1:9" ht="16.5" thickTop="1" thickBot="1" x14ac:dyDescent="0.3">
      <c r="A131" s="207" t="s">
        <v>240</v>
      </c>
      <c r="B131" s="246" t="s">
        <v>100</v>
      </c>
      <c r="C131" s="247"/>
      <c r="D131" s="218">
        <f t="shared" ref="D131:I131" si="22">SUM(D127:D130)</f>
        <v>0</v>
      </c>
      <c r="E131" s="219">
        <f t="shared" si="22"/>
        <v>435000</v>
      </c>
      <c r="F131" s="218">
        <f t="shared" si="22"/>
        <v>0</v>
      </c>
      <c r="G131" s="219">
        <f t="shared" si="22"/>
        <v>640401.79</v>
      </c>
      <c r="H131" s="218">
        <f t="shared" si="22"/>
        <v>0</v>
      </c>
      <c r="I131" s="219">
        <f t="shared" si="22"/>
        <v>440000</v>
      </c>
    </row>
    <row r="132" spans="1:9" ht="16.5" thickTop="1" thickBot="1" x14ac:dyDescent="0.3">
      <c r="A132" s="207" t="s">
        <v>241</v>
      </c>
      <c r="B132" s="308" t="s">
        <v>391</v>
      </c>
      <c r="C132" s="254" t="s">
        <v>392</v>
      </c>
      <c r="D132" s="273"/>
      <c r="E132" s="108">
        <v>25000</v>
      </c>
      <c r="F132" s="273"/>
      <c r="G132" s="114">
        <v>32551</v>
      </c>
      <c r="H132" s="273"/>
      <c r="I132" s="108">
        <v>25000</v>
      </c>
    </row>
    <row r="133" spans="1:9" ht="16.5" thickTop="1" thickBot="1" x14ac:dyDescent="0.3">
      <c r="A133" s="207" t="s">
        <v>242</v>
      </c>
      <c r="B133" s="246" t="s">
        <v>417</v>
      </c>
      <c r="C133" s="247"/>
      <c r="D133" s="218">
        <f t="shared" ref="D133:I133" si="23">SUM(D132)</f>
        <v>0</v>
      </c>
      <c r="E133" s="219">
        <f t="shared" si="23"/>
        <v>25000</v>
      </c>
      <c r="F133" s="218">
        <f t="shared" si="23"/>
        <v>0</v>
      </c>
      <c r="G133" s="219">
        <f t="shared" si="23"/>
        <v>32551</v>
      </c>
      <c r="H133" s="218">
        <f t="shared" si="23"/>
        <v>0</v>
      </c>
      <c r="I133" s="219">
        <f t="shared" si="23"/>
        <v>25000</v>
      </c>
    </row>
    <row r="134" spans="1:9" ht="16.5" thickTop="1" thickBot="1" x14ac:dyDescent="0.3">
      <c r="A134" s="207" t="s">
        <v>243</v>
      </c>
      <c r="B134" s="308" t="s">
        <v>46</v>
      </c>
      <c r="C134" s="254">
        <v>5901.5155999999997</v>
      </c>
      <c r="D134" s="273"/>
      <c r="E134" s="108">
        <v>29600</v>
      </c>
      <c r="F134" s="273"/>
      <c r="G134" s="114">
        <v>63651</v>
      </c>
      <c r="H134" s="273"/>
      <c r="I134" s="108">
        <v>25000</v>
      </c>
    </row>
    <row r="135" spans="1:9" ht="16.5" thickTop="1" thickBot="1" x14ac:dyDescent="0.3">
      <c r="A135" s="207" t="s">
        <v>244</v>
      </c>
      <c r="B135" s="246" t="s">
        <v>102</v>
      </c>
      <c r="C135" s="247"/>
      <c r="D135" s="218">
        <f t="shared" ref="D135:I135" si="24">SUM(D134)</f>
        <v>0</v>
      </c>
      <c r="E135" s="219">
        <f t="shared" si="24"/>
        <v>29600</v>
      </c>
      <c r="F135" s="218">
        <f t="shared" si="24"/>
        <v>0</v>
      </c>
      <c r="G135" s="219">
        <f t="shared" si="24"/>
        <v>63651</v>
      </c>
      <c r="H135" s="218">
        <f t="shared" si="24"/>
        <v>0</v>
      </c>
      <c r="I135" s="219">
        <f t="shared" si="24"/>
        <v>25000</v>
      </c>
    </row>
    <row r="136" spans="1:9" ht="15.75" thickTop="1" x14ac:dyDescent="0.25">
      <c r="A136" s="207" t="s">
        <v>245</v>
      </c>
      <c r="B136" s="309" t="s">
        <v>292</v>
      </c>
      <c r="C136" s="252">
        <v>5134</v>
      </c>
      <c r="D136" s="124"/>
      <c r="E136" s="84">
        <v>5000</v>
      </c>
      <c r="F136" s="115"/>
      <c r="G136" s="84">
        <v>14084</v>
      </c>
      <c r="H136" s="124"/>
      <c r="I136" s="84">
        <v>10000</v>
      </c>
    </row>
    <row r="137" spans="1:9" x14ac:dyDescent="0.25">
      <c r="A137" s="207" t="s">
        <v>246</v>
      </c>
      <c r="B137" s="310" t="s">
        <v>293</v>
      </c>
      <c r="C137" s="37" t="s">
        <v>47</v>
      </c>
      <c r="D137" s="311"/>
      <c r="E137" s="74">
        <v>32000</v>
      </c>
      <c r="F137" s="117"/>
      <c r="G137" s="74">
        <v>63555.51</v>
      </c>
      <c r="H137" s="311"/>
      <c r="I137" s="74">
        <v>50000</v>
      </c>
    </row>
    <row r="138" spans="1:9" x14ac:dyDescent="0.25">
      <c r="A138" s="207" t="s">
        <v>247</v>
      </c>
      <c r="B138" s="310" t="s">
        <v>294</v>
      </c>
      <c r="C138" s="37" t="s">
        <v>331</v>
      </c>
      <c r="D138" s="311">
        <v>0</v>
      </c>
      <c r="E138" s="74">
        <v>50000</v>
      </c>
      <c r="F138" s="117">
        <v>0</v>
      </c>
      <c r="G138" s="74">
        <v>25739.95</v>
      </c>
      <c r="H138" s="311">
        <v>0</v>
      </c>
      <c r="I138" s="74">
        <v>30000</v>
      </c>
    </row>
    <row r="139" spans="1:9" x14ac:dyDescent="0.25">
      <c r="A139" s="207" t="s">
        <v>248</v>
      </c>
      <c r="B139" s="312" t="s">
        <v>273</v>
      </c>
      <c r="C139" s="269">
        <v>5155</v>
      </c>
      <c r="D139" s="313"/>
      <c r="E139" s="74">
        <v>3000</v>
      </c>
      <c r="F139" s="118"/>
      <c r="G139" s="74">
        <v>4397</v>
      </c>
      <c r="H139" s="313"/>
      <c r="I139" s="74">
        <v>4000</v>
      </c>
    </row>
    <row r="140" spans="1:9" x14ac:dyDescent="0.25">
      <c r="A140" s="207" t="s">
        <v>249</v>
      </c>
      <c r="B140" s="312" t="s">
        <v>48</v>
      </c>
      <c r="C140" s="269">
        <v>5156</v>
      </c>
      <c r="D140" s="313"/>
      <c r="E140" s="74">
        <v>15000</v>
      </c>
      <c r="F140" s="118"/>
      <c r="G140" s="74">
        <v>11282.8</v>
      </c>
      <c r="H140" s="313"/>
      <c r="I140" s="74">
        <v>11000</v>
      </c>
    </row>
    <row r="141" spans="1:9" x14ac:dyDescent="0.25">
      <c r="A141" s="207" t="s">
        <v>250</v>
      </c>
      <c r="B141" s="314" t="s">
        <v>288</v>
      </c>
      <c r="C141" s="37">
        <v>5171</v>
      </c>
      <c r="D141" s="311"/>
      <c r="E141" s="74">
        <v>10000</v>
      </c>
      <c r="F141" s="120"/>
      <c r="G141" s="74">
        <v>9169.0499999999993</v>
      </c>
      <c r="H141" s="311"/>
      <c r="I141" s="74">
        <v>10000</v>
      </c>
    </row>
    <row r="142" spans="1:9" ht="15.75" thickBot="1" x14ac:dyDescent="0.3">
      <c r="A142" s="207" t="s">
        <v>251</v>
      </c>
      <c r="B142" s="314" t="s">
        <v>295</v>
      </c>
      <c r="C142" s="37" t="s">
        <v>49</v>
      </c>
      <c r="D142" s="311"/>
      <c r="E142" s="74">
        <v>20000</v>
      </c>
      <c r="F142" s="120"/>
      <c r="G142" s="74">
        <v>24913.84</v>
      </c>
      <c r="H142" s="311"/>
      <c r="I142" s="74">
        <v>20000</v>
      </c>
    </row>
    <row r="143" spans="1:9" ht="16.5" thickTop="1" thickBot="1" x14ac:dyDescent="0.3">
      <c r="A143" s="207" t="s">
        <v>252</v>
      </c>
      <c r="B143" s="246" t="s">
        <v>103</v>
      </c>
      <c r="C143" s="247"/>
      <c r="D143" s="218">
        <f t="shared" ref="D143:I143" si="25">SUM(D136:D142)</f>
        <v>0</v>
      </c>
      <c r="E143" s="219">
        <f t="shared" si="25"/>
        <v>135000</v>
      </c>
      <c r="F143" s="218">
        <f t="shared" si="25"/>
        <v>0</v>
      </c>
      <c r="G143" s="219">
        <f t="shared" si="25"/>
        <v>153142.15000000002</v>
      </c>
      <c r="H143" s="218">
        <f t="shared" si="25"/>
        <v>0</v>
      </c>
      <c r="I143" s="219">
        <f t="shared" si="25"/>
        <v>135000</v>
      </c>
    </row>
    <row r="144" spans="1:9" ht="15.75" thickTop="1" x14ac:dyDescent="0.25">
      <c r="A144" s="207" t="s">
        <v>253</v>
      </c>
      <c r="B144" s="306" t="s">
        <v>50</v>
      </c>
      <c r="C144" s="252">
        <v>5023</v>
      </c>
      <c r="D144" s="124"/>
      <c r="E144" s="84">
        <v>750000</v>
      </c>
      <c r="F144" s="115"/>
      <c r="G144" s="84">
        <v>825104</v>
      </c>
      <c r="H144" s="124"/>
      <c r="I144" s="84">
        <v>830000</v>
      </c>
    </row>
    <row r="145" spans="1:9" ht="15.75" thickBot="1" x14ac:dyDescent="0.3">
      <c r="A145" s="207" t="s">
        <v>254</v>
      </c>
      <c r="B145" s="315" t="s">
        <v>297</v>
      </c>
      <c r="C145" s="37" t="s">
        <v>51</v>
      </c>
      <c r="D145" s="126"/>
      <c r="E145" s="74">
        <v>215000</v>
      </c>
      <c r="F145" s="122"/>
      <c r="G145" s="74">
        <v>228064</v>
      </c>
      <c r="H145" s="126"/>
      <c r="I145" s="74">
        <v>230000</v>
      </c>
    </row>
    <row r="146" spans="1:9" ht="16.5" thickTop="1" thickBot="1" x14ac:dyDescent="0.3">
      <c r="A146" s="207" t="s">
        <v>255</v>
      </c>
      <c r="B146" s="246" t="s">
        <v>104</v>
      </c>
      <c r="C146" s="247"/>
      <c r="D146" s="218">
        <f t="shared" ref="D146:I146" si="26">SUM(D144:D145)</f>
        <v>0</v>
      </c>
      <c r="E146" s="219">
        <f t="shared" si="26"/>
        <v>965000</v>
      </c>
      <c r="F146" s="218">
        <f t="shared" si="26"/>
        <v>0</v>
      </c>
      <c r="G146" s="219">
        <f t="shared" si="26"/>
        <v>1053168</v>
      </c>
      <c r="H146" s="218">
        <f t="shared" si="26"/>
        <v>0</v>
      </c>
      <c r="I146" s="219">
        <f t="shared" si="26"/>
        <v>1060000</v>
      </c>
    </row>
    <row r="147" spans="1:9" ht="15.75" thickTop="1" x14ac:dyDescent="0.25">
      <c r="A147" s="207" t="s">
        <v>256</v>
      </c>
      <c r="B147" s="316" t="s">
        <v>300</v>
      </c>
      <c r="C147" s="36" t="s">
        <v>52</v>
      </c>
      <c r="D147" s="124"/>
      <c r="E147" s="84">
        <v>0</v>
      </c>
      <c r="F147" s="124"/>
      <c r="G147" s="84">
        <v>31000</v>
      </c>
      <c r="H147" s="124"/>
      <c r="I147" s="84">
        <v>0</v>
      </c>
    </row>
    <row r="148" spans="1:9" ht="15.75" thickBot="1" x14ac:dyDescent="0.3">
      <c r="A148" s="207" t="s">
        <v>257</v>
      </c>
      <c r="B148" s="304" t="s">
        <v>301</v>
      </c>
      <c r="C148" s="37"/>
      <c r="D148" s="126"/>
      <c r="E148" s="74">
        <v>0</v>
      </c>
      <c r="F148" s="126"/>
      <c r="G148" s="74">
        <v>-9987</v>
      </c>
      <c r="H148" s="126"/>
      <c r="I148" s="74">
        <v>0</v>
      </c>
    </row>
    <row r="149" spans="1:9" ht="16.5" thickTop="1" thickBot="1" x14ac:dyDescent="0.3">
      <c r="A149" s="207" t="s">
        <v>258</v>
      </c>
      <c r="B149" s="246" t="s">
        <v>407</v>
      </c>
      <c r="C149" s="247"/>
      <c r="D149" s="218">
        <f>SUM(D147:D148)</f>
        <v>0</v>
      </c>
      <c r="E149" s="219">
        <f>SUM(E147+E148)</f>
        <v>0</v>
      </c>
      <c r="F149" s="218">
        <f>SUM(F147:F148)</f>
        <v>0</v>
      </c>
      <c r="G149" s="219">
        <f>SUM(G147+G148)</f>
        <v>21013</v>
      </c>
      <c r="H149" s="218">
        <f>SUM(H147:H148)</f>
        <v>0</v>
      </c>
      <c r="I149" s="219">
        <f>SUM(I147+I148)</f>
        <v>0</v>
      </c>
    </row>
    <row r="150" spans="1:9" ht="15.75" thickTop="1" x14ac:dyDescent="0.25">
      <c r="A150" s="207" t="s">
        <v>311</v>
      </c>
      <c r="B150" s="316" t="s">
        <v>375</v>
      </c>
      <c r="C150" s="36" t="s">
        <v>374</v>
      </c>
      <c r="D150" s="292">
        <v>10000</v>
      </c>
      <c r="E150" s="97"/>
      <c r="F150" s="96">
        <v>15594</v>
      </c>
      <c r="G150" s="90"/>
      <c r="H150" s="292">
        <v>15000</v>
      </c>
      <c r="I150" s="97"/>
    </row>
    <row r="151" spans="1:9" x14ac:dyDescent="0.25">
      <c r="A151" s="207" t="s">
        <v>312</v>
      </c>
      <c r="B151" s="305" t="s">
        <v>302</v>
      </c>
      <c r="C151" s="255">
        <v>2324</v>
      </c>
      <c r="D151" s="111">
        <v>0</v>
      </c>
      <c r="E151" s="86"/>
      <c r="F151" s="64">
        <v>40066.36</v>
      </c>
      <c r="G151" s="91"/>
      <c r="H151" s="111">
        <v>0</v>
      </c>
      <c r="I151" s="86"/>
    </row>
    <row r="152" spans="1:9" x14ac:dyDescent="0.25">
      <c r="A152" s="207" t="s">
        <v>313</v>
      </c>
      <c r="B152" s="305" t="s">
        <v>303</v>
      </c>
      <c r="C152" s="255">
        <v>5011.5020999999997</v>
      </c>
      <c r="D152" s="111"/>
      <c r="E152" s="86">
        <v>500000</v>
      </c>
      <c r="F152" s="127"/>
      <c r="G152" s="86">
        <v>718861</v>
      </c>
      <c r="H152" s="111"/>
      <c r="I152" s="86">
        <v>600000</v>
      </c>
    </row>
    <row r="153" spans="1:9" x14ac:dyDescent="0.25">
      <c r="A153" s="207" t="s">
        <v>314</v>
      </c>
      <c r="B153" s="305" t="s">
        <v>297</v>
      </c>
      <c r="C153" s="255" t="s">
        <v>53</v>
      </c>
      <c r="D153" s="111"/>
      <c r="E153" s="86">
        <v>130000</v>
      </c>
      <c r="F153" s="111"/>
      <c r="G153" s="86">
        <v>174687</v>
      </c>
      <c r="H153" s="111"/>
      <c r="I153" s="86">
        <v>150000</v>
      </c>
    </row>
    <row r="154" spans="1:9" x14ac:dyDescent="0.25">
      <c r="A154" s="207" t="s">
        <v>315</v>
      </c>
      <c r="B154" s="305" t="s">
        <v>395</v>
      </c>
      <c r="C154" s="255" t="s">
        <v>394</v>
      </c>
      <c r="D154" s="111"/>
      <c r="E154" s="86">
        <v>10000</v>
      </c>
      <c r="F154" s="111"/>
      <c r="G154" s="86">
        <v>3790</v>
      </c>
      <c r="H154" s="111"/>
      <c r="I154" s="86">
        <v>5000</v>
      </c>
    </row>
    <row r="155" spans="1:9" x14ac:dyDescent="0.25">
      <c r="A155" s="207" t="s">
        <v>332</v>
      </c>
      <c r="B155" s="305" t="s">
        <v>304</v>
      </c>
      <c r="C155" s="255" t="s">
        <v>305</v>
      </c>
      <c r="D155" s="111"/>
      <c r="E155" s="86">
        <v>90000</v>
      </c>
      <c r="F155" s="111"/>
      <c r="G155" s="86">
        <v>152447.94</v>
      </c>
      <c r="H155" s="111"/>
      <c r="I155" s="86">
        <v>120000</v>
      </c>
    </row>
    <row r="156" spans="1:9" x14ac:dyDescent="0.25">
      <c r="A156" s="207" t="s">
        <v>333</v>
      </c>
      <c r="B156" s="305" t="s">
        <v>262</v>
      </c>
      <c r="C156" s="255">
        <v>5151</v>
      </c>
      <c r="D156" s="111"/>
      <c r="E156" s="86">
        <v>45000</v>
      </c>
      <c r="F156" s="111"/>
      <c r="G156" s="86">
        <v>43075.41</v>
      </c>
      <c r="H156" s="111"/>
      <c r="I156" s="86">
        <v>45000</v>
      </c>
    </row>
    <row r="157" spans="1:9" x14ac:dyDescent="0.25">
      <c r="A157" s="207" t="s">
        <v>334</v>
      </c>
      <c r="B157" s="305" t="s">
        <v>306</v>
      </c>
      <c r="C157" s="255">
        <v>5154</v>
      </c>
      <c r="D157" s="111"/>
      <c r="E157" s="86">
        <v>85000</v>
      </c>
      <c r="F157" s="64"/>
      <c r="G157" s="86">
        <v>102280</v>
      </c>
      <c r="H157" s="111"/>
      <c r="I157" s="86">
        <v>90000</v>
      </c>
    </row>
    <row r="158" spans="1:9" x14ac:dyDescent="0.25">
      <c r="A158" s="207" t="s">
        <v>335</v>
      </c>
      <c r="B158" s="305" t="s">
        <v>273</v>
      </c>
      <c r="C158" s="255">
        <v>5155</v>
      </c>
      <c r="D158" s="111"/>
      <c r="E158" s="86">
        <v>400000</v>
      </c>
      <c r="F158" s="64"/>
      <c r="G158" s="86">
        <v>449231</v>
      </c>
      <c r="H158" s="111"/>
      <c r="I158" s="86">
        <v>400000</v>
      </c>
    </row>
    <row r="159" spans="1:9" x14ac:dyDescent="0.25">
      <c r="A159" s="207" t="s">
        <v>336</v>
      </c>
      <c r="B159" s="305" t="s">
        <v>48</v>
      </c>
      <c r="C159" s="255">
        <v>5156</v>
      </c>
      <c r="D159" s="111"/>
      <c r="E159" s="86">
        <v>35000</v>
      </c>
      <c r="F159" s="64"/>
      <c r="G159" s="86">
        <v>33302.9</v>
      </c>
      <c r="H159" s="111"/>
      <c r="I159" s="86">
        <v>35000</v>
      </c>
    </row>
    <row r="160" spans="1:9" x14ac:dyDescent="0.25">
      <c r="A160" s="207" t="s">
        <v>337</v>
      </c>
      <c r="B160" s="305" t="s">
        <v>309</v>
      </c>
      <c r="C160" s="255" t="s">
        <v>79</v>
      </c>
      <c r="D160" s="111"/>
      <c r="E160" s="86">
        <v>55000</v>
      </c>
      <c r="F160" s="111"/>
      <c r="G160" s="86">
        <v>78037.039999999994</v>
      </c>
      <c r="H160" s="111"/>
      <c r="I160" s="86">
        <v>60000</v>
      </c>
    </row>
    <row r="161" spans="1:9" x14ac:dyDescent="0.25">
      <c r="A161" s="207" t="s">
        <v>338</v>
      </c>
      <c r="B161" s="305" t="s">
        <v>54</v>
      </c>
      <c r="C161" s="255">
        <v>5166</v>
      </c>
      <c r="D161" s="111"/>
      <c r="E161" s="86">
        <v>13000</v>
      </c>
      <c r="F161" s="64"/>
      <c r="G161" s="86">
        <v>45617</v>
      </c>
      <c r="H161" s="111"/>
      <c r="I161" s="86">
        <v>30000</v>
      </c>
    </row>
    <row r="162" spans="1:9" x14ac:dyDescent="0.25">
      <c r="A162" s="207" t="s">
        <v>339</v>
      </c>
      <c r="B162" s="305" t="s">
        <v>307</v>
      </c>
      <c r="C162" s="255" t="s">
        <v>55</v>
      </c>
      <c r="D162" s="111"/>
      <c r="E162" s="86">
        <v>350000</v>
      </c>
      <c r="F162" s="64"/>
      <c r="G162" s="86">
        <v>394776.46</v>
      </c>
      <c r="H162" s="111"/>
      <c r="I162" s="86">
        <v>350000</v>
      </c>
    </row>
    <row r="163" spans="1:9" x14ac:dyDescent="0.25">
      <c r="A163" s="207" t="s">
        <v>340</v>
      </c>
      <c r="B163" s="305" t="s">
        <v>56</v>
      </c>
      <c r="C163" s="255">
        <v>5173</v>
      </c>
      <c r="D163" s="111"/>
      <c r="E163" s="86">
        <v>500</v>
      </c>
      <c r="F163" s="64"/>
      <c r="G163" s="86">
        <v>400</v>
      </c>
      <c r="H163" s="111"/>
      <c r="I163" s="86">
        <v>500</v>
      </c>
    </row>
    <row r="164" spans="1:9" x14ac:dyDescent="0.25">
      <c r="A164" s="207" t="s">
        <v>341</v>
      </c>
      <c r="B164" s="305" t="s">
        <v>57</v>
      </c>
      <c r="C164" s="255">
        <v>5175</v>
      </c>
      <c r="D164" s="111"/>
      <c r="E164" s="86">
        <v>6000</v>
      </c>
      <c r="F164" s="64"/>
      <c r="G164" s="86">
        <v>1040</v>
      </c>
      <c r="H164" s="111"/>
      <c r="I164" s="86">
        <v>3000</v>
      </c>
    </row>
    <row r="165" spans="1:9" x14ac:dyDescent="0.25">
      <c r="A165" s="207" t="s">
        <v>342</v>
      </c>
      <c r="B165" s="305" t="s">
        <v>58</v>
      </c>
      <c r="C165" s="255">
        <v>5182</v>
      </c>
      <c r="D165" s="111"/>
      <c r="E165" s="86">
        <v>0</v>
      </c>
      <c r="F165" s="64"/>
      <c r="G165" s="86">
        <v>0</v>
      </c>
      <c r="H165" s="111"/>
      <c r="I165" s="86">
        <v>0</v>
      </c>
    </row>
    <row r="166" spans="1:9" x14ac:dyDescent="0.25">
      <c r="A166" s="207" t="s">
        <v>343</v>
      </c>
      <c r="B166" s="305" t="s">
        <v>59</v>
      </c>
      <c r="C166" s="255">
        <v>5221</v>
      </c>
      <c r="D166" s="111"/>
      <c r="E166" s="86">
        <v>90000</v>
      </c>
      <c r="F166" s="64"/>
      <c r="G166" s="86">
        <v>118720.28</v>
      </c>
      <c r="H166" s="111"/>
      <c r="I166" s="86">
        <v>100000</v>
      </c>
    </row>
    <row r="167" spans="1:9" x14ac:dyDescent="0.25">
      <c r="A167" s="207" t="s">
        <v>344</v>
      </c>
      <c r="B167" s="305" t="s">
        <v>60</v>
      </c>
      <c r="C167" s="255" t="s">
        <v>317</v>
      </c>
      <c r="D167" s="111"/>
      <c r="E167" s="86">
        <v>40000</v>
      </c>
      <c r="F167" s="64"/>
      <c r="G167" s="86">
        <v>64129.4</v>
      </c>
      <c r="H167" s="111"/>
      <c r="I167" s="86">
        <v>50000</v>
      </c>
    </row>
    <row r="168" spans="1:9" x14ac:dyDescent="0.25">
      <c r="A168" s="207" t="s">
        <v>345</v>
      </c>
      <c r="B168" s="305" t="s">
        <v>61</v>
      </c>
      <c r="C168" s="255">
        <v>5321</v>
      </c>
      <c r="D168" s="111"/>
      <c r="E168" s="86">
        <v>5000</v>
      </c>
      <c r="F168" s="64"/>
      <c r="G168" s="86">
        <v>5000</v>
      </c>
      <c r="H168" s="111"/>
      <c r="I168" s="86">
        <v>5000</v>
      </c>
    </row>
    <row r="169" spans="1:9" x14ac:dyDescent="0.25">
      <c r="A169" s="207" t="s">
        <v>346</v>
      </c>
      <c r="B169" s="305" t="s">
        <v>62</v>
      </c>
      <c r="C169" s="255">
        <v>5329</v>
      </c>
      <c r="D169" s="111"/>
      <c r="E169" s="86">
        <v>100000</v>
      </c>
      <c r="F169" s="64"/>
      <c r="G169" s="86">
        <v>55190</v>
      </c>
      <c r="H169" s="111"/>
      <c r="I169" s="86">
        <v>60000</v>
      </c>
    </row>
    <row r="170" spans="1:9" x14ac:dyDescent="0.25">
      <c r="A170" s="207" t="s">
        <v>347</v>
      </c>
      <c r="B170" s="305" t="s">
        <v>323</v>
      </c>
      <c r="C170" s="255">
        <v>5339</v>
      </c>
      <c r="D170" s="317"/>
      <c r="E170" s="86">
        <v>10200</v>
      </c>
      <c r="F170" s="128"/>
      <c r="G170" s="86">
        <v>10200</v>
      </c>
      <c r="H170" s="317"/>
      <c r="I170" s="86">
        <v>10200</v>
      </c>
    </row>
    <row r="171" spans="1:9" x14ac:dyDescent="0.25">
      <c r="A171" s="207" t="s">
        <v>348</v>
      </c>
      <c r="B171" s="318" t="s">
        <v>63</v>
      </c>
      <c r="C171" s="283">
        <v>5363.5365000000002</v>
      </c>
      <c r="D171" s="291"/>
      <c r="E171" s="86">
        <v>1000</v>
      </c>
      <c r="F171" s="94"/>
      <c r="G171" s="86">
        <v>2000</v>
      </c>
      <c r="H171" s="291"/>
      <c r="I171" s="86">
        <v>2000</v>
      </c>
    </row>
    <row r="172" spans="1:9" x14ac:dyDescent="0.25">
      <c r="A172" s="207" t="s">
        <v>349</v>
      </c>
      <c r="B172" s="305" t="s">
        <v>64</v>
      </c>
      <c r="C172" s="255">
        <v>5660</v>
      </c>
      <c r="D172" s="317"/>
      <c r="E172" s="86">
        <v>15000</v>
      </c>
      <c r="F172" s="128"/>
      <c r="G172" s="86">
        <v>15000</v>
      </c>
      <c r="H172" s="317"/>
      <c r="I172" s="86">
        <v>20000</v>
      </c>
    </row>
    <row r="173" spans="1:9" x14ac:dyDescent="0.25">
      <c r="A173" s="207" t="s">
        <v>350</v>
      </c>
      <c r="B173" s="305" t="s">
        <v>443</v>
      </c>
      <c r="C173" s="255">
        <v>6122</v>
      </c>
      <c r="D173" s="317"/>
      <c r="E173" s="86">
        <v>0</v>
      </c>
      <c r="F173" s="326"/>
      <c r="G173" s="327">
        <v>42108</v>
      </c>
      <c r="H173" s="317"/>
      <c r="I173" s="86">
        <v>0</v>
      </c>
    </row>
    <row r="174" spans="1:9" ht="15.75" thickBot="1" x14ac:dyDescent="0.3">
      <c r="A174" s="207" t="s">
        <v>351</v>
      </c>
      <c r="B174" s="318" t="s">
        <v>444</v>
      </c>
      <c r="C174" s="283">
        <v>6125</v>
      </c>
      <c r="D174" s="291"/>
      <c r="E174" s="86">
        <v>0</v>
      </c>
      <c r="F174" s="94"/>
      <c r="G174" s="80">
        <v>36747.699999999997</v>
      </c>
      <c r="H174" s="291"/>
      <c r="I174" s="86">
        <v>0</v>
      </c>
    </row>
    <row r="175" spans="1:9" ht="16.5" thickTop="1" thickBot="1" x14ac:dyDescent="0.3">
      <c r="A175" s="207" t="s">
        <v>352</v>
      </c>
      <c r="B175" s="246" t="s">
        <v>105</v>
      </c>
      <c r="C175" s="247"/>
      <c r="D175" s="218">
        <f>SUM(D150:D172)</f>
        <v>10000</v>
      </c>
      <c r="E175" s="219">
        <f>SUM(E150:E174)</f>
        <v>1980700</v>
      </c>
      <c r="F175" s="218">
        <f>SUM(F150:F172)</f>
        <v>55660.36</v>
      </c>
      <c r="G175" s="219">
        <f>SUM(G150:G174)</f>
        <v>2546641.13</v>
      </c>
      <c r="H175" s="218">
        <f>SUM(H150:H172)</f>
        <v>15000</v>
      </c>
      <c r="I175" s="219">
        <f>SUM(I150:I174)</f>
        <v>2135700</v>
      </c>
    </row>
    <row r="176" spans="1:9" ht="16.5" thickTop="1" thickBot="1" x14ac:dyDescent="0.3">
      <c r="A176" s="207" t="s">
        <v>353</v>
      </c>
      <c r="B176" s="308" t="s">
        <v>308</v>
      </c>
      <c r="C176" s="302" t="s">
        <v>369</v>
      </c>
      <c r="D176" s="273">
        <v>100</v>
      </c>
      <c r="E176" s="108">
        <v>13000</v>
      </c>
      <c r="F176" s="46">
        <v>298.33999999999997</v>
      </c>
      <c r="G176" s="129">
        <v>16552.509999999998</v>
      </c>
      <c r="H176" s="273">
        <v>100</v>
      </c>
      <c r="I176" s="108">
        <v>15000</v>
      </c>
    </row>
    <row r="177" spans="1:9" ht="16.5" thickTop="1" thickBot="1" x14ac:dyDescent="0.3">
      <c r="A177" s="207" t="s">
        <v>354</v>
      </c>
      <c r="B177" s="246" t="s">
        <v>106</v>
      </c>
      <c r="C177" s="247"/>
      <c r="D177" s="218">
        <f t="shared" ref="D177:I177" si="27">SUM(D176)</f>
        <v>100</v>
      </c>
      <c r="E177" s="219">
        <f t="shared" si="27"/>
        <v>13000</v>
      </c>
      <c r="F177" s="218">
        <f t="shared" si="27"/>
        <v>298.33999999999997</v>
      </c>
      <c r="G177" s="219">
        <f t="shared" si="27"/>
        <v>16552.509999999998</v>
      </c>
      <c r="H177" s="218">
        <f t="shared" si="27"/>
        <v>100</v>
      </c>
      <c r="I177" s="219">
        <f t="shared" si="27"/>
        <v>15000</v>
      </c>
    </row>
    <row r="178" spans="1:9" ht="16.5" thickTop="1" thickBot="1" x14ac:dyDescent="0.3">
      <c r="A178" s="207" t="s">
        <v>355</v>
      </c>
      <c r="B178" s="308" t="s">
        <v>296</v>
      </c>
      <c r="C178" s="302">
        <v>5163</v>
      </c>
      <c r="D178" s="273"/>
      <c r="E178" s="51">
        <v>56000</v>
      </c>
      <c r="F178" s="273"/>
      <c r="G178" s="56">
        <v>58084</v>
      </c>
      <c r="H178" s="273"/>
      <c r="I178" s="51">
        <v>58000</v>
      </c>
    </row>
    <row r="179" spans="1:9" ht="16.5" thickTop="1" thickBot="1" x14ac:dyDescent="0.3">
      <c r="A179" s="207" t="s">
        <v>356</v>
      </c>
      <c r="B179" s="246" t="s">
        <v>107</v>
      </c>
      <c r="C179" s="247"/>
      <c r="D179" s="218">
        <f t="shared" ref="D179:I179" si="28">SUM(D178)</f>
        <v>0</v>
      </c>
      <c r="E179" s="219">
        <f t="shared" si="28"/>
        <v>56000</v>
      </c>
      <c r="F179" s="218">
        <f t="shared" si="28"/>
        <v>0</v>
      </c>
      <c r="G179" s="219">
        <f t="shared" si="28"/>
        <v>58084</v>
      </c>
      <c r="H179" s="218">
        <f t="shared" si="28"/>
        <v>0</v>
      </c>
      <c r="I179" s="219">
        <f t="shared" si="28"/>
        <v>58000</v>
      </c>
    </row>
    <row r="180" spans="1:9" ht="16.5" thickTop="1" thickBot="1" x14ac:dyDescent="0.3">
      <c r="A180" s="207" t="s">
        <v>357</v>
      </c>
      <c r="B180" s="174" t="s">
        <v>432</v>
      </c>
      <c r="C180" s="29">
        <v>2226</v>
      </c>
      <c r="D180" s="46">
        <v>0</v>
      </c>
      <c r="E180" s="56">
        <v>0</v>
      </c>
      <c r="F180" s="46">
        <v>58724.94</v>
      </c>
      <c r="G180" s="56">
        <v>0</v>
      </c>
      <c r="H180" s="273"/>
      <c r="I180" s="51">
        <v>0</v>
      </c>
    </row>
    <row r="181" spans="1:9" ht="16.5" thickTop="1" thickBot="1" x14ac:dyDescent="0.3">
      <c r="A181" s="207" t="s">
        <v>358</v>
      </c>
      <c r="B181" s="216" t="s">
        <v>424</v>
      </c>
      <c r="C181" s="322"/>
      <c r="D181" s="323">
        <f t="shared" ref="D181:G181" si="29">SUM(D180)</f>
        <v>0</v>
      </c>
      <c r="E181" s="324">
        <f t="shared" si="29"/>
        <v>0</v>
      </c>
      <c r="F181" s="323">
        <f t="shared" si="29"/>
        <v>58724.94</v>
      </c>
      <c r="G181" s="324">
        <f t="shared" si="29"/>
        <v>0</v>
      </c>
      <c r="H181" s="218">
        <f>SUM(H180)</f>
        <v>0</v>
      </c>
      <c r="I181" s="219">
        <f>SUM(I180)</f>
        <v>0</v>
      </c>
    </row>
    <row r="182" spans="1:9" ht="16.5" thickTop="1" thickBot="1" x14ac:dyDescent="0.3">
      <c r="A182" s="207" t="s">
        <v>359</v>
      </c>
      <c r="B182" s="210" t="s">
        <v>65</v>
      </c>
      <c r="C182" s="176"/>
      <c r="D182" s="177">
        <f>SUM(D39+D42+D47+D51+D54+D58+D65+D70+D77+D82+D85+D89+D91+D34+D18+D16+D95+D103+D106+D111+D116+D60+D120+D122+D124+D131+D135+D143+D146+D175+D177+D126++D179+D36+D118+D133+D149+D181)</f>
        <v>8429490</v>
      </c>
      <c r="E182" s="178">
        <f>SUM(E39+E42+E47+E51+E54+E58+E65+E70+E77+E82+E85+E89+E91+E34+E18+E16+E95+E103+E106+E111+E116+E60+E120+E122+E124+E131+E135+E143+E146+E175+E177+E179+E133+E36+E118+E149+E126+E181)</f>
        <v>8429490</v>
      </c>
      <c r="F182" s="177">
        <f>SUM(F39+F42+F47+F51+F54+F58+F65+F70+F77+F82+F85+F89+F91+F34+F18+F16+F95+F103+F106+F111+F116+F60+F120+F122+F124+F131+F135+F143+F146+F175+F177+F126++F179+F36+F118+F133+F149+F181)</f>
        <v>13556852.139999999</v>
      </c>
      <c r="G182" s="178">
        <f>SUM(G39+G42+G47+G51+G54+G58+G65+G70+G77+G82+G85+G89+G91+G34+G18+G16+G95+G103+G106+G111+G116+G60+G120+G122+G124+G131+G135+G143+G146+G175+G177+G179+G133+G36+G118+G149+G126+G181)</f>
        <v>11013760.24</v>
      </c>
      <c r="H182" s="177">
        <f>SUM(H39+H42+H47+H51+H54+H58+H65+H70+H77+H82+H85+H89+H91+H34+H18+H16+H95+H103+H106+H111+H116+H60+H120+H122+H124+H131+H135+H143+H146+H175+H177+H126++H179+H36+H118+H133+H149+H181)</f>
        <v>8114600</v>
      </c>
      <c r="I182" s="178">
        <f>SUM(I39+I42+I47+I51+I54+I58+I65+I70+I77+I82+I85+I89+I91+I34+I18+I16+I95+I103+I106+I111+I116+I60+I120+I122+I124+I131+I135+I143+I146+I175+I177+I179+I133+I36+I118+I149+I126+I181)</f>
        <v>8479000</v>
      </c>
    </row>
    <row r="183" spans="1:9" ht="16.5" thickTop="1" thickBot="1" x14ac:dyDescent="0.3">
      <c r="A183" s="207" t="s">
        <v>360</v>
      </c>
      <c r="B183" s="211" t="s">
        <v>66</v>
      </c>
      <c r="C183" s="180">
        <v>8115</v>
      </c>
      <c r="D183" s="181">
        <f>SUM(D182-E182)</f>
        <v>0</v>
      </c>
      <c r="E183" s="182"/>
      <c r="F183" s="181">
        <f>SUM(F182-G182)</f>
        <v>2543091.8999999985</v>
      </c>
      <c r="G183" s="182"/>
      <c r="H183" s="181">
        <f>SUM(H182-I182)</f>
        <v>-364400</v>
      </c>
      <c r="I183" s="182"/>
    </row>
    <row r="184" spans="1:9" ht="16.5" thickTop="1" thickBot="1" x14ac:dyDescent="0.3">
      <c r="A184" s="207" t="s">
        <v>361</v>
      </c>
      <c r="B184" s="212" t="s">
        <v>65</v>
      </c>
      <c r="C184" s="208"/>
      <c r="D184" s="177">
        <f>SUM(D182-D183)</f>
        <v>8429490</v>
      </c>
      <c r="E184" s="205">
        <f>SUM(E182:E183)</f>
        <v>8429490</v>
      </c>
      <c r="F184" s="177">
        <f>SUM(F182-F183)</f>
        <v>11013760.24</v>
      </c>
      <c r="G184" s="205">
        <f>SUM(G182:G183)</f>
        <v>11013760.24</v>
      </c>
      <c r="H184" s="177">
        <f>SUM(H182-H183)</f>
        <v>8479000</v>
      </c>
      <c r="I184" s="205">
        <f>SUM(I182:I183)</f>
        <v>8479000</v>
      </c>
    </row>
    <row r="185" spans="1:9" x14ac:dyDescent="0.25">
      <c r="A185" s="207" t="s">
        <v>362</v>
      </c>
      <c r="B185" s="213" t="s">
        <v>67</v>
      </c>
      <c r="C185" s="209"/>
      <c r="D185" s="467">
        <v>44284</v>
      </c>
      <c r="E185" s="468"/>
      <c r="F185" s="467"/>
      <c r="G185" s="468"/>
      <c r="H185" s="467"/>
      <c r="I185" s="468"/>
    </row>
    <row r="186" spans="1:9" x14ac:dyDescent="0.25">
      <c r="A186" s="207" t="s">
        <v>363</v>
      </c>
      <c r="B186" s="214" t="s">
        <v>68</v>
      </c>
      <c r="C186" s="192"/>
      <c r="D186" s="463">
        <v>44261</v>
      </c>
      <c r="E186" s="464"/>
      <c r="F186" s="463"/>
      <c r="G186" s="464"/>
      <c r="H186" s="463"/>
      <c r="I186" s="464"/>
    </row>
    <row r="187" spans="1:9" x14ac:dyDescent="0.25">
      <c r="A187" s="207" t="s">
        <v>364</v>
      </c>
      <c r="B187" s="214" t="s">
        <v>69</v>
      </c>
      <c r="C187" s="192"/>
      <c r="D187" s="463">
        <v>44284</v>
      </c>
      <c r="E187" s="464"/>
      <c r="F187" s="463"/>
      <c r="G187" s="464"/>
      <c r="H187" s="463"/>
      <c r="I187" s="464"/>
    </row>
    <row r="188" spans="1:9" ht="15.75" thickBot="1" x14ac:dyDescent="0.3">
      <c r="A188" s="207" t="s">
        <v>365</v>
      </c>
      <c r="B188" s="215" t="s">
        <v>70</v>
      </c>
      <c r="C188" s="196"/>
      <c r="D188" s="465">
        <v>44284</v>
      </c>
      <c r="E188" s="466"/>
      <c r="F188" s="465"/>
      <c r="G188" s="466"/>
      <c r="H188" s="465"/>
      <c r="I188" s="466"/>
    </row>
    <row r="189" spans="1:9" ht="18.75" thickTop="1" x14ac:dyDescent="0.25">
      <c r="A189" s="31"/>
      <c r="B189" s="38"/>
      <c r="C189" s="39"/>
    </row>
    <row r="190" spans="1:9" ht="15.75" x14ac:dyDescent="0.25">
      <c r="A190" s="31"/>
      <c r="B190" s="40"/>
      <c r="C190" s="2"/>
      <c r="D190" s="2"/>
      <c r="F190" s="2"/>
      <c r="H190" s="2"/>
    </row>
    <row r="191" spans="1:9" ht="15.75" x14ac:dyDescent="0.25">
      <c r="A191" s="31"/>
      <c r="B191" s="40"/>
      <c r="C191" s="2"/>
      <c r="D191" s="2"/>
      <c r="F191" s="2"/>
      <c r="H191" s="2"/>
    </row>
    <row r="192" spans="1:9" ht="15.75" x14ac:dyDescent="0.25">
      <c r="A192" s="31"/>
      <c r="B192" s="40"/>
      <c r="C192" s="2"/>
      <c r="D192" s="2"/>
      <c r="F192" s="2"/>
      <c r="H192" s="2"/>
    </row>
    <row r="193" spans="1:8" ht="15.75" x14ac:dyDescent="0.25">
      <c r="A193" s="31"/>
      <c r="B193" s="40"/>
      <c r="C193" s="2"/>
      <c r="D193" s="2"/>
      <c r="F193" s="2"/>
      <c r="H193" s="2"/>
    </row>
    <row r="194" spans="1:8" x14ac:dyDescent="0.25">
      <c r="D194" s="2"/>
      <c r="F194" s="2"/>
      <c r="H194" s="2"/>
    </row>
    <row r="195" spans="1:8" x14ac:dyDescent="0.25">
      <c r="C195" s="2"/>
      <c r="D195" s="2"/>
      <c r="F195" s="2"/>
      <c r="H195" s="2"/>
    </row>
    <row r="196" spans="1:8" x14ac:dyDescent="0.25">
      <c r="C196" s="31"/>
      <c r="D196" s="2"/>
      <c r="F196" s="2"/>
      <c r="H196" s="2"/>
    </row>
    <row r="197" spans="1:8" x14ac:dyDescent="0.25">
      <c r="C197" s="31"/>
      <c r="D197" s="2"/>
      <c r="F197" s="2"/>
      <c r="H197" s="2"/>
    </row>
    <row r="198" spans="1:8" x14ac:dyDescent="0.25">
      <c r="C198" s="31"/>
      <c r="D198" s="2"/>
      <c r="F198" s="2"/>
      <c r="H198" s="2"/>
    </row>
    <row r="199" spans="1:8" x14ac:dyDescent="0.25">
      <c r="C199" s="31"/>
      <c r="D199" s="2"/>
      <c r="F199" s="2"/>
      <c r="H199" s="2"/>
    </row>
    <row r="200" spans="1:8" x14ac:dyDescent="0.25">
      <c r="C200" s="31"/>
      <c r="D200" s="2"/>
      <c r="F200" s="2"/>
      <c r="H200" s="2"/>
    </row>
    <row r="201" spans="1:8" x14ac:dyDescent="0.25">
      <c r="C201" s="31"/>
    </row>
    <row r="202" spans="1:8" x14ac:dyDescent="0.25">
      <c r="C202" s="2"/>
    </row>
    <row r="203" spans="1:8" x14ac:dyDescent="0.25">
      <c r="C203" s="2"/>
    </row>
    <row r="204" spans="1:8" x14ac:dyDescent="0.25">
      <c r="C204" s="2"/>
    </row>
    <row r="205" spans="1:8" x14ac:dyDescent="0.25">
      <c r="C205" s="2"/>
    </row>
    <row r="206" spans="1:8" x14ac:dyDescent="0.25">
      <c r="C206" s="2"/>
    </row>
  </sheetData>
  <mergeCells count="17">
    <mergeCell ref="D185:E185"/>
    <mergeCell ref="H185:I185"/>
    <mergeCell ref="F185:G185"/>
    <mergeCell ref="A1:C2"/>
    <mergeCell ref="D1:E2"/>
    <mergeCell ref="F1:G2"/>
    <mergeCell ref="H1:I2"/>
    <mergeCell ref="A3:B3"/>
    <mergeCell ref="H186:I186"/>
    <mergeCell ref="H187:I187"/>
    <mergeCell ref="H188:I188"/>
    <mergeCell ref="D186:E186"/>
    <mergeCell ref="D187:E187"/>
    <mergeCell ref="D188:E188"/>
    <mergeCell ref="F186:G186"/>
    <mergeCell ref="F187:G187"/>
    <mergeCell ref="F188:G18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opLeftCell="A106" workbookViewId="0">
      <selection activeCell="D113" sqref="D113"/>
    </sheetView>
  </sheetViews>
  <sheetFormatPr defaultRowHeight="15" x14ac:dyDescent="0.25"/>
  <cols>
    <col min="1" max="1" width="6.140625" customWidth="1"/>
    <col min="2" max="2" width="52.28515625" customWidth="1"/>
    <col min="3" max="3" width="24" customWidth="1"/>
    <col min="4" max="4" width="10.85546875" customWidth="1"/>
    <col min="5" max="5" width="13.7109375" customWidth="1"/>
  </cols>
  <sheetData>
    <row r="1" spans="1:5" ht="15.75" customHeight="1" thickTop="1" x14ac:dyDescent="0.25">
      <c r="A1" s="469" t="s">
        <v>453</v>
      </c>
      <c r="B1" s="470"/>
      <c r="C1" s="471"/>
      <c r="D1" s="475" t="s">
        <v>459</v>
      </c>
      <c r="E1" s="476"/>
    </row>
    <row r="2" spans="1:5" ht="15.75" thickBot="1" x14ac:dyDescent="0.3">
      <c r="A2" s="472"/>
      <c r="B2" s="473"/>
      <c r="C2" s="474"/>
      <c r="D2" s="477"/>
      <c r="E2" s="478"/>
    </row>
    <row r="3" spans="1:5" ht="16.5" thickTop="1" thickBot="1" x14ac:dyDescent="0.3">
      <c r="A3" s="479" t="s">
        <v>108</v>
      </c>
      <c r="B3" s="480"/>
      <c r="C3" s="328" t="s">
        <v>109</v>
      </c>
      <c r="D3" s="240" t="s">
        <v>0</v>
      </c>
      <c r="E3" s="241" t="s">
        <v>1</v>
      </c>
    </row>
    <row r="4" spans="1:5" ht="15.75" thickTop="1" x14ac:dyDescent="0.25">
      <c r="A4" s="206" t="s">
        <v>115</v>
      </c>
      <c r="B4" s="131" t="s">
        <v>2</v>
      </c>
      <c r="C4" s="5">
        <v>1111</v>
      </c>
      <c r="D4" s="42">
        <v>1200000</v>
      </c>
      <c r="E4" s="43"/>
    </row>
    <row r="5" spans="1:5" x14ac:dyDescent="0.25">
      <c r="A5" s="207" t="s">
        <v>116</v>
      </c>
      <c r="B5" s="133" t="s">
        <v>3</v>
      </c>
      <c r="C5" s="6">
        <v>1112</v>
      </c>
      <c r="D5" s="44">
        <v>50000</v>
      </c>
      <c r="E5" s="45"/>
    </row>
    <row r="6" spans="1:5" x14ac:dyDescent="0.25">
      <c r="A6" s="207" t="s">
        <v>117</v>
      </c>
      <c r="B6" s="133" t="s">
        <v>4</v>
      </c>
      <c r="C6" s="6">
        <v>1121</v>
      </c>
      <c r="D6" s="44">
        <v>1100000</v>
      </c>
      <c r="E6" s="45"/>
    </row>
    <row r="7" spans="1:5" x14ac:dyDescent="0.25">
      <c r="A7" s="207" t="s">
        <v>118</v>
      </c>
      <c r="B7" s="133" t="s">
        <v>5</v>
      </c>
      <c r="C7" s="6">
        <v>1211</v>
      </c>
      <c r="D7" s="44">
        <v>2800000</v>
      </c>
      <c r="E7" s="45"/>
    </row>
    <row r="8" spans="1:5" x14ac:dyDescent="0.25">
      <c r="A8" s="207" t="s">
        <v>119</v>
      </c>
      <c r="B8" s="133" t="s">
        <v>112</v>
      </c>
      <c r="C8" s="6">
        <v>1334</v>
      </c>
      <c r="D8" s="44">
        <v>1100</v>
      </c>
      <c r="E8" s="45"/>
    </row>
    <row r="9" spans="1:5" x14ac:dyDescent="0.25">
      <c r="A9" s="207" t="s">
        <v>120</v>
      </c>
      <c r="B9" s="134" t="s">
        <v>6</v>
      </c>
      <c r="C9" s="6">
        <v>1341</v>
      </c>
      <c r="D9" s="44">
        <v>7000</v>
      </c>
      <c r="E9" s="45"/>
    </row>
    <row r="10" spans="1:5" x14ac:dyDescent="0.25">
      <c r="A10" s="207" t="s">
        <v>121</v>
      </c>
      <c r="B10" s="134" t="s">
        <v>7</v>
      </c>
      <c r="C10" s="6">
        <v>1342</v>
      </c>
      <c r="D10" s="44">
        <v>200000</v>
      </c>
      <c r="E10" s="45"/>
    </row>
    <row r="11" spans="1:5" x14ac:dyDescent="0.25">
      <c r="A11" s="207" t="s">
        <v>122</v>
      </c>
      <c r="B11" s="135" t="s">
        <v>8</v>
      </c>
      <c r="C11" s="7">
        <v>1343</v>
      </c>
      <c r="D11" s="44">
        <v>2400</v>
      </c>
      <c r="E11" s="45"/>
    </row>
    <row r="12" spans="1:5" x14ac:dyDescent="0.25">
      <c r="A12" s="207" t="s">
        <v>426</v>
      </c>
      <c r="B12" s="134" t="s">
        <v>9</v>
      </c>
      <c r="C12" s="6">
        <v>1361</v>
      </c>
      <c r="D12" s="44">
        <v>10000</v>
      </c>
      <c r="E12" s="45"/>
    </row>
    <row r="13" spans="1:5" x14ac:dyDescent="0.25">
      <c r="A13" s="207" t="s">
        <v>123</v>
      </c>
      <c r="B13" s="136" t="s">
        <v>10</v>
      </c>
      <c r="C13" s="6">
        <v>1381</v>
      </c>
      <c r="D13" s="44">
        <v>40000</v>
      </c>
      <c r="E13" s="45"/>
    </row>
    <row r="14" spans="1:5" x14ac:dyDescent="0.25">
      <c r="A14" s="207" t="s">
        <v>124</v>
      </c>
      <c r="B14" s="136" t="s">
        <v>11</v>
      </c>
      <c r="C14" s="6">
        <v>1382</v>
      </c>
      <c r="D14" s="44">
        <v>100</v>
      </c>
      <c r="E14" s="45"/>
    </row>
    <row r="15" spans="1:5" ht="15.75" thickBot="1" x14ac:dyDescent="0.3">
      <c r="A15" s="207" t="s">
        <v>125</v>
      </c>
      <c r="B15" s="137" t="s">
        <v>12</v>
      </c>
      <c r="C15" s="8">
        <v>1511</v>
      </c>
      <c r="D15" s="46">
        <v>255000</v>
      </c>
      <c r="E15" s="47"/>
    </row>
    <row r="16" spans="1:5" ht="16.5" thickTop="1" thickBot="1" x14ac:dyDescent="0.3">
      <c r="A16" s="207" t="s">
        <v>126</v>
      </c>
      <c r="B16" s="216" t="s">
        <v>80</v>
      </c>
      <c r="C16" s="232"/>
      <c r="D16" s="233">
        <f>SUM(D4:D15)</f>
        <v>5665600</v>
      </c>
      <c r="E16" s="234"/>
    </row>
    <row r="17" spans="1:5" ht="16.5" thickTop="1" thickBot="1" x14ac:dyDescent="0.3">
      <c r="A17" s="207" t="s">
        <v>127</v>
      </c>
      <c r="B17" s="250" t="s">
        <v>13</v>
      </c>
      <c r="C17" s="37">
        <v>2460</v>
      </c>
      <c r="D17" s="48">
        <v>70000</v>
      </c>
      <c r="E17" s="53"/>
    </row>
    <row r="18" spans="1:5" ht="16.5" thickTop="1" thickBot="1" x14ac:dyDescent="0.3">
      <c r="A18" s="207" t="s">
        <v>134</v>
      </c>
      <c r="B18" s="216" t="s">
        <v>82</v>
      </c>
      <c r="C18" s="232"/>
      <c r="D18" s="233">
        <f>SUM(D17:D17)</f>
        <v>70000</v>
      </c>
      <c r="E18" s="234"/>
    </row>
    <row r="19" spans="1:5" ht="15.75" thickTop="1" x14ac:dyDescent="0.25">
      <c r="A19" s="207" t="s">
        <v>135</v>
      </c>
      <c r="B19" s="248" t="s">
        <v>408</v>
      </c>
      <c r="C19" s="37">
        <v>4111</v>
      </c>
      <c r="D19" s="48">
        <v>0</v>
      </c>
      <c r="E19" s="51"/>
    </row>
    <row r="20" spans="1:5" x14ac:dyDescent="0.25">
      <c r="A20" s="207" t="s">
        <v>136</v>
      </c>
      <c r="B20" s="138" t="s">
        <v>434</v>
      </c>
      <c r="C20" s="6">
        <v>4111</v>
      </c>
      <c r="D20" s="48">
        <v>0</v>
      </c>
      <c r="E20" s="45"/>
    </row>
    <row r="21" spans="1:5" x14ac:dyDescent="0.25">
      <c r="A21" s="207" t="s">
        <v>137</v>
      </c>
      <c r="B21" s="249" t="s">
        <v>396</v>
      </c>
      <c r="C21" s="37">
        <v>4112</v>
      </c>
      <c r="D21" s="52">
        <v>92900</v>
      </c>
      <c r="E21" s="53"/>
    </row>
    <row r="22" spans="1:5" x14ac:dyDescent="0.25">
      <c r="A22" s="207" t="s">
        <v>128</v>
      </c>
      <c r="B22" s="249" t="s">
        <v>326</v>
      </c>
      <c r="C22" s="37">
        <v>4116</v>
      </c>
      <c r="D22" s="52">
        <v>0</v>
      </c>
      <c r="E22" s="53"/>
    </row>
    <row r="23" spans="1:5" x14ac:dyDescent="0.25">
      <c r="A23" s="207" t="s">
        <v>138</v>
      </c>
      <c r="B23" s="250" t="s">
        <v>456</v>
      </c>
      <c r="C23" s="37">
        <v>4116</v>
      </c>
      <c r="D23" s="52">
        <v>0</v>
      </c>
      <c r="E23" s="49"/>
    </row>
    <row r="24" spans="1:5" x14ac:dyDescent="0.25">
      <c r="A24" s="207" t="s">
        <v>139</v>
      </c>
      <c r="B24" s="250" t="s">
        <v>403</v>
      </c>
      <c r="C24" s="37">
        <v>4116</v>
      </c>
      <c r="D24" s="52">
        <v>0</v>
      </c>
      <c r="E24" s="51"/>
    </row>
    <row r="25" spans="1:5" x14ac:dyDescent="0.25">
      <c r="A25" s="207" t="s">
        <v>140</v>
      </c>
      <c r="B25" s="250" t="s">
        <v>14</v>
      </c>
      <c r="C25" s="37">
        <v>4122</v>
      </c>
      <c r="D25" s="52">
        <v>0</v>
      </c>
      <c r="E25" s="53"/>
    </row>
    <row r="26" spans="1:5" x14ac:dyDescent="0.25">
      <c r="A26" s="207" t="s">
        <v>141</v>
      </c>
      <c r="B26" s="250" t="s">
        <v>73</v>
      </c>
      <c r="C26" s="251">
        <v>4122</v>
      </c>
      <c r="D26" s="57">
        <v>0</v>
      </c>
      <c r="E26" s="53"/>
    </row>
    <row r="27" spans="1:5" x14ac:dyDescent="0.25">
      <c r="A27" s="207" t="s">
        <v>142</v>
      </c>
      <c r="B27" s="250" t="s">
        <v>318</v>
      </c>
      <c r="C27" s="252">
        <v>4122</v>
      </c>
      <c r="D27" s="52">
        <v>0</v>
      </c>
      <c r="E27" s="53"/>
    </row>
    <row r="28" spans="1:5" x14ac:dyDescent="0.25">
      <c r="A28" s="207" t="s">
        <v>143</v>
      </c>
      <c r="B28" s="250" t="s">
        <v>460</v>
      </c>
      <c r="C28" s="37">
        <v>4122</v>
      </c>
      <c r="D28" s="52">
        <v>30000</v>
      </c>
      <c r="E28" s="49"/>
    </row>
    <row r="29" spans="1:5" x14ac:dyDescent="0.25">
      <c r="A29" s="207" t="s">
        <v>144</v>
      </c>
      <c r="B29" s="250" t="s">
        <v>366</v>
      </c>
      <c r="C29" s="37">
        <v>4122</v>
      </c>
      <c r="D29" s="52">
        <v>0</v>
      </c>
      <c r="E29" s="49"/>
    </row>
    <row r="30" spans="1:5" x14ac:dyDescent="0.25">
      <c r="A30" s="207" t="s">
        <v>145</v>
      </c>
      <c r="B30" s="250" t="s">
        <v>372</v>
      </c>
      <c r="C30" s="253">
        <v>4122</v>
      </c>
      <c r="D30" s="48">
        <v>0</v>
      </c>
      <c r="E30" s="53"/>
    </row>
    <row r="31" spans="1:5" x14ac:dyDescent="0.25">
      <c r="A31" s="207" t="s">
        <v>146</v>
      </c>
      <c r="B31" s="250" t="s">
        <v>461</v>
      </c>
      <c r="C31" s="37">
        <v>4129</v>
      </c>
      <c r="D31" s="48">
        <v>10000</v>
      </c>
      <c r="E31" s="53"/>
    </row>
    <row r="32" spans="1:5" x14ac:dyDescent="0.25">
      <c r="A32" s="207" t="s">
        <v>147</v>
      </c>
      <c r="B32" s="254" t="s">
        <v>368</v>
      </c>
      <c r="C32" s="255">
        <v>4222</v>
      </c>
      <c r="D32" s="52">
        <v>0</v>
      </c>
      <c r="E32" s="49"/>
    </row>
    <row r="33" spans="1:5" ht="15.75" thickBot="1" x14ac:dyDescent="0.3">
      <c r="A33" s="207" t="s">
        <v>148</v>
      </c>
      <c r="B33" s="256" t="s">
        <v>373</v>
      </c>
      <c r="C33" s="257">
        <v>4222</v>
      </c>
      <c r="D33" s="57">
        <v>0</v>
      </c>
      <c r="E33" s="258"/>
    </row>
    <row r="34" spans="1:5" ht="16.5" thickTop="1" thickBot="1" x14ac:dyDescent="0.3">
      <c r="A34" s="207" t="s">
        <v>149</v>
      </c>
      <c r="B34" s="216" t="s">
        <v>81</v>
      </c>
      <c r="C34" s="232"/>
      <c r="D34" s="233">
        <f>SUM(D19:D33)</f>
        <v>132900</v>
      </c>
      <c r="E34" s="234"/>
    </row>
    <row r="35" spans="1:5" ht="16.5" thickTop="1" thickBot="1" x14ac:dyDescent="0.3">
      <c r="A35" s="207" t="s">
        <v>150</v>
      </c>
      <c r="B35" s="259" t="s">
        <v>377</v>
      </c>
      <c r="C35" s="252">
        <v>5169</v>
      </c>
      <c r="D35" s="112">
        <v>0</v>
      </c>
      <c r="E35" s="67">
        <v>500</v>
      </c>
    </row>
    <row r="36" spans="1:5" ht="16.5" thickTop="1" thickBot="1" x14ac:dyDescent="0.3">
      <c r="A36" s="207" t="s">
        <v>151</v>
      </c>
      <c r="B36" s="216" t="s">
        <v>376</v>
      </c>
      <c r="C36" s="226"/>
      <c r="D36" s="227">
        <f t="shared" ref="D36:E36" si="0">SUM(D35)</f>
        <v>0</v>
      </c>
      <c r="E36" s="228">
        <f t="shared" si="0"/>
        <v>500</v>
      </c>
    </row>
    <row r="37" spans="1:5" ht="15.75" thickTop="1" x14ac:dyDescent="0.25">
      <c r="A37" s="207" t="s">
        <v>152</v>
      </c>
      <c r="B37" s="260" t="s">
        <v>324</v>
      </c>
      <c r="C37" s="261" t="s">
        <v>15</v>
      </c>
      <c r="D37" s="262">
        <v>0</v>
      </c>
      <c r="E37" s="59">
        <v>1000</v>
      </c>
    </row>
    <row r="38" spans="1:5" ht="15.75" thickBot="1" x14ac:dyDescent="0.3">
      <c r="A38" s="207" t="s">
        <v>153</v>
      </c>
      <c r="B38" s="263" t="s">
        <v>263</v>
      </c>
      <c r="C38" s="255">
        <v>5156.5168999999996</v>
      </c>
      <c r="D38" s="264">
        <v>0</v>
      </c>
      <c r="E38" s="61">
        <v>3000</v>
      </c>
    </row>
    <row r="39" spans="1:5" ht="16.5" thickTop="1" thickBot="1" x14ac:dyDescent="0.3">
      <c r="A39" s="207" t="s">
        <v>154</v>
      </c>
      <c r="B39" s="216" t="s">
        <v>83</v>
      </c>
      <c r="C39" s="230"/>
      <c r="D39" s="235">
        <f t="shared" ref="D39:E39" si="1">SUM(D37:D38)</f>
        <v>0</v>
      </c>
      <c r="E39" s="236">
        <f t="shared" si="1"/>
        <v>4000</v>
      </c>
    </row>
    <row r="40" spans="1:5" ht="15.75" thickTop="1" x14ac:dyDescent="0.25">
      <c r="A40" s="207" t="s">
        <v>155</v>
      </c>
      <c r="B40" s="260" t="s">
        <v>264</v>
      </c>
      <c r="C40" s="261">
        <v>2112</v>
      </c>
      <c r="D40" s="62">
        <v>45000</v>
      </c>
      <c r="E40" s="72"/>
    </row>
    <row r="41" spans="1:5" ht="15.75" thickBot="1" x14ac:dyDescent="0.3">
      <c r="A41" s="207" t="s">
        <v>156</v>
      </c>
      <c r="B41" s="263" t="s">
        <v>268</v>
      </c>
      <c r="C41" s="255" t="s">
        <v>16</v>
      </c>
      <c r="D41" s="111"/>
      <c r="E41" s="49">
        <v>45000</v>
      </c>
    </row>
    <row r="42" spans="1:5" ht="16.5" thickTop="1" thickBot="1" x14ac:dyDescent="0.3">
      <c r="A42" s="207" t="s">
        <v>157</v>
      </c>
      <c r="B42" s="216" t="s">
        <v>84</v>
      </c>
      <c r="C42" s="232"/>
      <c r="D42" s="233">
        <f t="shared" ref="D42:E42" si="2">SUM(D40:D41)</f>
        <v>45000</v>
      </c>
      <c r="E42" s="234">
        <f t="shared" si="2"/>
        <v>45000</v>
      </c>
    </row>
    <row r="43" spans="1:5" ht="15.75" thickTop="1" x14ac:dyDescent="0.25">
      <c r="A43" s="207" t="s">
        <v>158</v>
      </c>
      <c r="B43" s="144" t="s">
        <v>321</v>
      </c>
      <c r="C43" s="269" t="s">
        <v>316</v>
      </c>
      <c r="D43" s="62">
        <v>2000</v>
      </c>
      <c r="E43" s="270">
        <v>4000000</v>
      </c>
    </row>
    <row r="44" spans="1:5" x14ac:dyDescent="0.25">
      <c r="A44" s="207" t="s">
        <v>159</v>
      </c>
      <c r="B44" s="259" t="s">
        <v>266</v>
      </c>
      <c r="C44" s="252" t="s">
        <v>17</v>
      </c>
      <c r="D44" s="112"/>
      <c r="E44" s="67">
        <v>40000</v>
      </c>
    </row>
    <row r="45" spans="1:5" x14ac:dyDescent="0.25">
      <c r="A45" s="207" t="s">
        <v>160</v>
      </c>
      <c r="B45" s="265" t="s">
        <v>18</v>
      </c>
      <c r="C45" s="37" t="s">
        <v>19</v>
      </c>
      <c r="D45" s="48"/>
      <c r="E45" s="53">
        <v>300000</v>
      </c>
    </row>
    <row r="46" spans="1:5" ht="15.75" thickBot="1" x14ac:dyDescent="0.3">
      <c r="A46" s="207" t="s">
        <v>161</v>
      </c>
      <c r="B46" s="169" t="s">
        <v>402</v>
      </c>
      <c r="C46" s="254" t="s">
        <v>401</v>
      </c>
      <c r="D46" s="68"/>
      <c r="E46" s="69">
        <v>30000</v>
      </c>
    </row>
    <row r="47" spans="1:5" ht="15.75" customHeight="1" thickTop="1" thickBot="1" x14ac:dyDescent="0.3">
      <c r="A47" s="207" t="s">
        <v>162</v>
      </c>
      <c r="B47" s="216" t="s">
        <v>85</v>
      </c>
      <c r="C47" s="232"/>
      <c r="D47" s="233">
        <f>SUM(D43:D45)</f>
        <v>2000</v>
      </c>
      <c r="E47" s="234">
        <f>SUM(E43:E46)</f>
        <v>4370000</v>
      </c>
    </row>
    <row r="48" spans="1:5" ht="15.75" thickTop="1" x14ac:dyDescent="0.25">
      <c r="A48" s="207" t="s">
        <v>166</v>
      </c>
      <c r="B48" s="272" t="s">
        <v>75</v>
      </c>
      <c r="C48" s="269" t="s">
        <v>76</v>
      </c>
      <c r="D48" s="112"/>
      <c r="E48" s="72">
        <v>80000</v>
      </c>
    </row>
    <row r="49" spans="1:7" x14ac:dyDescent="0.25">
      <c r="A49" s="207" t="s">
        <v>167</v>
      </c>
      <c r="B49" s="259" t="s">
        <v>400</v>
      </c>
      <c r="C49" s="257">
        <v>6121</v>
      </c>
      <c r="D49" s="273"/>
      <c r="E49" s="51">
        <v>50000</v>
      </c>
    </row>
    <row r="50" spans="1:7" ht="15.75" thickBot="1" x14ac:dyDescent="0.3">
      <c r="A50" s="207" t="s">
        <v>168</v>
      </c>
      <c r="B50" s="271" t="s">
        <v>20</v>
      </c>
      <c r="C50" s="37">
        <v>6349</v>
      </c>
      <c r="D50" s="68">
        <v>0</v>
      </c>
      <c r="E50" s="69"/>
    </row>
    <row r="51" spans="1:7" ht="16.5" thickTop="1" thickBot="1" x14ac:dyDescent="0.3">
      <c r="A51" s="207" t="s">
        <v>169</v>
      </c>
      <c r="B51" s="216" t="s">
        <v>86</v>
      </c>
      <c r="C51" s="230"/>
      <c r="D51" s="227">
        <f>SUM(D48+D50)</f>
        <v>0</v>
      </c>
      <c r="E51" s="228">
        <f>SUM(E48+E50+E49)</f>
        <v>130000</v>
      </c>
    </row>
    <row r="52" spans="1:7" ht="15.75" thickTop="1" x14ac:dyDescent="0.25">
      <c r="A52" s="207" t="s">
        <v>132</v>
      </c>
      <c r="B52" s="260" t="s">
        <v>267</v>
      </c>
      <c r="C52" s="261">
        <v>5139</v>
      </c>
      <c r="D52" s="112"/>
      <c r="E52" s="72">
        <v>5000</v>
      </c>
    </row>
    <row r="53" spans="1:7" ht="15.75" thickBot="1" x14ac:dyDescent="0.3">
      <c r="A53" s="207" t="s">
        <v>170</v>
      </c>
      <c r="B53" s="271" t="s">
        <v>378</v>
      </c>
      <c r="C53" s="37" t="s">
        <v>379</v>
      </c>
      <c r="D53" s="68"/>
      <c r="E53" s="69">
        <v>5000</v>
      </c>
    </row>
    <row r="54" spans="1:7" ht="16.5" thickTop="1" thickBot="1" x14ac:dyDescent="0.3">
      <c r="A54" s="207" t="s">
        <v>171</v>
      </c>
      <c r="B54" s="216" t="s">
        <v>419</v>
      </c>
      <c r="C54" s="226"/>
      <c r="D54" s="227">
        <f t="shared" ref="D54:E54" si="3">SUM(D52:D53)</f>
        <v>0</v>
      </c>
      <c r="E54" s="228">
        <f t="shared" si="3"/>
        <v>10000</v>
      </c>
    </row>
    <row r="55" spans="1:7" ht="15.75" thickTop="1" x14ac:dyDescent="0.25">
      <c r="A55" s="207" t="s">
        <v>172</v>
      </c>
      <c r="B55" s="268" t="s">
        <v>404</v>
      </c>
      <c r="C55" s="269" t="s">
        <v>405</v>
      </c>
      <c r="D55" s="62">
        <v>60000</v>
      </c>
      <c r="E55" s="270">
        <v>0</v>
      </c>
    </row>
    <row r="56" spans="1:7" x14ac:dyDescent="0.25">
      <c r="A56" s="207" t="s">
        <v>173</v>
      </c>
      <c r="B56" s="259" t="s">
        <v>269</v>
      </c>
      <c r="C56" s="252" t="s">
        <v>21</v>
      </c>
      <c r="D56" s="112"/>
      <c r="E56" s="67">
        <v>30000</v>
      </c>
    </row>
    <row r="57" spans="1:7" ht="15.75" thickBot="1" x14ac:dyDescent="0.3">
      <c r="A57" s="207" t="s">
        <v>163</v>
      </c>
      <c r="B57" s="265" t="s">
        <v>22</v>
      </c>
      <c r="C57" s="37">
        <v>5331</v>
      </c>
      <c r="D57" s="48"/>
      <c r="E57" s="53">
        <v>500000</v>
      </c>
    </row>
    <row r="58" spans="1:7" ht="16.5" thickTop="1" thickBot="1" x14ac:dyDescent="0.3">
      <c r="A58" s="207" t="s">
        <v>174</v>
      </c>
      <c r="B58" s="216" t="s">
        <v>87</v>
      </c>
      <c r="C58" s="226"/>
      <c r="D58" s="227">
        <f t="shared" ref="D58:E58" si="4">SUM(D55:D57)</f>
        <v>60000</v>
      </c>
      <c r="E58" s="228">
        <f t="shared" si="4"/>
        <v>530000</v>
      </c>
    </row>
    <row r="59" spans="1:7" ht="16.5" thickTop="1" thickBot="1" x14ac:dyDescent="0.3">
      <c r="A59" s="207" t="s">
        <v>175</v>
      </c>
      <c r="B59" s="259" t="s">
        <v>274</v>
      </c>
      <c r="C59" s="252">
        <v>5192</v>
      </c>
      <c r="D59" s="112"/>
      <c r="E59" s="67">
        <v>0</v>
      </c>
    </row>
    <row r="60" spans="1:7" ht="16.5" thickTop="1" thickBot="1" x14ac:dyDescent="0.3">
      <c r="A60" s="207" t="s">
        <v>176</v>
      </c>
      <c r="B60" s="216" t="s">
        <v>88</v>
      </c>
      <c r="C60" s="226"/>
      <c r="D60" s="227">
        <f t="shared" ref="D60:E60" si="5">SUM(D59)</f>
        <v>0</v>
      </c>
      <c r="E60" s="228">
        <f t="shared" si="5"/>
        <v>0</v>
      </c>
      <c r="G60" s="2"/>
    </row>
    <row r="61" spans="1:7" ht="15.75" thickTop="1" x14ac:dyDescent="0.25">
      <c r="A61" s="207" t="s">
        <v>177</v>
      </c>
      <c r="B61" s="265" t="s">
        <v>399</v>
      </c>
      <c r="C61" s="253" t="s">
        <v>397</v>
      </c>
      <c r="D61" s="48">
        <v>10000</v>
      </c>
      <c r="E61" s="74"/>
      <c r="G61" s="2"/>
    </row>
    <row r="62" spans="1:7" x14ac:dyDescent="0.25">
      <c r="A62" s="207" t="s">
        <v>178</v>
      </c>
      <c r="B62" s="265" t="s">
        <v>298</v>
      </c>
      <c r="C62" s="37" t="s">
        <v>23</v>
      </c>
      <c r="D62" s="48"/>
      <c r="E62" s="74">
        <v>180000</v>
      </c>
      <c r="G62" s="2"/>
    </row>
    <row r="63" spans="1:7" x14ac:dyDescent="0.25">
      <c r="A63" s="207" t="s">
        <v>179</v>
      </c>
      <c r="B63" s="265" t="s">
        <v>275</v>
      </c>
      <c r="C63" s="37" t="s">
        <v>77</v>
      </c>
      <c r="D63" s="48"/>
      <c r="E63" s="74">
        <v>15000</v>
      </c>
      <c r="G63" s="2"/>
    </row>
    <row r="64" spans="1:7" ht="15.75" thickBot="1" x14ac:dyDescent="0.3">
      <c r="A64" s="207" t="s">
        <v>180</v>
      </c>
      <c r="B64" s="169" t="s">
        <v>24</v>
      </c>
      <c r="C64" s="266" t="s">
        <v>25</v>
      </c>
      <c r="D64" s="267"/>
      <c r="E64" s="74">
        <v>5000</v>
      </c>
      <c r="G64" s="2"/>
    </row>
    <row r="65" spans="1:7" ht="16.5" thickTop="1" thickBot="1" x14ac:dyDescent="0.3">
      <c r="A65" s="207" t="s">
        <v>181</v>
      </c>
      <c r="B65" s="216" t="s">
        <v>89</v>
      </c>
      <c r="C65" s="226"/>
      <c r="D65" s="227">
        <f t="shared" ref="D65:E65" si="6">SUM(D61:D64)</f>
        <v>10000</v>
      </c>
      <c r="E65" s="229">
        <f t="shared" si="6"/>
        <v>200000</v>
      </c>
      <c r="G65" s="2"/>
    </row>
    <row r="66" spans="1:7" ht="15.75" thickTop="1" x14ac:dyDescent="0.25">
      <c r="A66" s="207" t="s">
        <v>182</v>
      </c>
      <c r="B66" s="274" t="s">
        <v>398</v>
      </c>
      <c r="C66" s="275" t="s">
        <v>397</v>
      </c>
      <c r="D66" s="262">
        <v>30000</v>
      </c>
      <c r="E66" s="76"/>
      <c r="G66" s="2"/>
    </row>
    <row r="67" spans="1:7" x14ac:dyDescent="0.25">
      <c r="A67" s="207" t="s">
        <v>183</v>
      </c>
      <c r="B67" s="265" t="s">
        <v>299</v>
      </c>
      <c r="C67" s="37" t="s">
        <v>327</v>
      </c>
      <c r="D67" s="48"/>
      <c r="E67" s="78">
        <v>0</v>
      </c>
      <c r="G67" s="2"/>
    </row>
    <row r="68" spans="1:7" x14ac:dyDescent="0.25">
      <c r="A68" s="207" t="s">
        <v>165</v>
      </c>
      <c r="B68" s="265" t="s">
        <v>270</v>
      </c>
      <c r="C68" s="37" t="s">
        <v>26</v>
      </c>
      <c r="D68" s="48"/>
      <c r="E68" s="78">
        <v>40000</v>
      </c>
      <c r="G68" s="2"/>
    </row>
    <row r="69" spans="1:7" ht="15.75" thickBot="1" x14ac:dyDescent="0.3">
      <c r="A69" s="207" t="s">
        <v>184</v>
      </c>
      <c r="B69" s="276" t="s">
        <v>261</v>
      </c>
      <c r="C69" s="269" t="s">
        <v>259</v>
      </c>
      <c r="D69" s="79"/>
      <c r="E69" s="74">
        <v>55000</v>
      </c>
      <c r="G69" s="2"/>
    </row>
    <row r="70" spans="1:7" ht="16.5" thickTop="1" thickBot="1" x14ac:dyDescent="0.3">
      <c r="A70" s="207" t="s">
        <v>185</v>
      </c>
      <c r="B70" s="216" t="s">
        <v>90</v>
      </c>
      <c r="C70" s="230"/>
      <c r="D70" s="227">
        <f t="shared" ref="D70:E70" si="7">SUM(D66:D69)</f>
        <v>30000</v>
      </c>
      <c r="E70" s="229">
        <f t="shared" si="7"/>
        <v>95000</v>
      </c>
      <c r="G70" s="2"/>
    </row>
    <row r="71" spans="1:7" ht="15.75" thickTop="1" x14ac:dyDescent="0.25">
      <c r="A71" s="207" t="s">
        <v>186</v>
      </c>
      <c r="B71" s="274" t="s">
        <v>260</v>
      </c>
      <c r="C71" s="275">
        <v>5021</v>
      </c>
      <c r="D71" s="262"/>
      <c r="E71" s="76">
        <v>3000</v>
      </c>
      <c r="G71" s="2"/>
    </row>
    <row r="72" spans="1:7" x14ac:dyDescent="0.25">
      <c r="A72" s="207" t="s">
        <v>187</v>
      </c>
      <c r="B72" s="265" t="s">
        <v>276</v>
      </c>
      <c r="C72" s="37" t="s">
        <v>29</v>
      </c>
      <c r="D72" s="48"/>
      <c r="E72" s="78">
        <v>1000</v>
      </c>
      <c r="G72" s="2"/>
    </row>
    <row r="73" spans="1:7" x14ac:dyDescent="0.25">
      <c r="A73" s="207" t="s">
        <v>188</v>
      </c>
      <c r="B73" s="265" t="s">
        <v>457</v>
      </c>
      <c r="C73" s="37">
        <v>5169</v>
      </c>
      <c r="D73" s="48"/>
      <c r="E73" s="78">
        <v>100000</v>
      </c>
      <c r="G73" s="2"/>
    </row>
    <row r="74" spans="1:7" x14ac:dyDescent="0.25">
      <c r="A74" s="207" t="s">
        <v>189</v>
      </c>
      <c r="B74" s="265" t="s">
        <v>28</v>
      </c>
      <c r="C74" s="37">
        <v>5199</v>
      </c>
      <c r="D74" s="48"/>
      <c r="E74" s="78">
        <v>10000</v>
      </c>
      <c r="G74" s="2"/>
    </row>
    <row r="75" spans="1:7" x14ac:dyDescent="0.25">
      <c r="A75" s="207" t="s">
        <v>190</v>
      </c>
      <c r="B75" s="265" t="s">
        <v>78</v>
      </c>
      <c r="C75" s="37" t="s">
        <v>27</v>
      </c>
      <c r="D75" s="48"/>
      <c r="E75" s="78">
        <v>3000</v>
      </c>
      <c r="G75" s="2"/>
    </row>
    <row r="76" spans="1:7" ht="15.75" thickBot="1" x14ac:dyDescent="0.3">
      <c r="A76" s="207" t="s">
        <v>191</v>
      </c>
      <c r="B76" s="277" t="s">
        <v>74</v>
      </c>
      <c r="C76" s="278">
        <v>5169</v>
      </c>
      <c r="D76" s="48"/>
      <c r="E76" s="78">
        <v>0</v>
      </c>
      <c r="G76" s="2"/>
    </row>
    <row r="77" spans="1:7" ht="16.5" thickTop="1" thickBot="1" x14ac:dyDescent="0.3">
      <c r="A77" s="207" t="s">
        <v>192</v>
      </c>
      <c r="B77" s="216" t="s">
        <v>91</v>
      </c>
      <c r="C77" s="230"/>
      <c r="D77" s="227">
        <f t="shared" ref="D77:E77" si="8">SUM(D71:D76)</f>
        <v>0</v>
      </c>
      <c r="E77" s="229">
        <f t="shared" si="8"/>
        <v>117000</v>
      </c>
      <c r="G77" s="2"/>
    </row>
    <row r="78" spans="1:7" ht="15.75" thickTop="1" x14ac:dyDescent="0.25">
      <c r="A78" s="207" t="s">
        <v>193</v>
      </c>
      <c r="B78" s="265" t="s">
        <v>380</v>
      </c>
      <c r="C78" s="37">
        <v>5171</v>
      </c>
      <c r="D78" s="48"/>
      <c r="E78" s="74">
        <v>0</v>
      </c>
      <c r="G78" s="2"/>
    </row>
    <row r="79" spans="1:7" x14ac:dyDescent="0.25">
      <c r="A79" s="207" t="s">
        <v>194</v>
      </c>
      <c r="B79" s="265" t="s">
        <v>329</v>
      </c>
      <c r="C79" s="37">
        <v>5171</v>
      </c>
      <c r="D79" s="48"/>
      <c r="E79" s="74">
        <v>0</v>
      </c>
      <c r="G79" s="2"/>
    </row>
    <row r="80" spans="1:7" x14ac:dyDescent="0.25">
      <c r="A80" s="207" t="s">
        <v>195</v>
      </c>
      <c r="B80" s="265" t="s">
        <v>277</v>
      </c>
      <c r="C80" s="254">
        <v>5169.5171</v>
      </c>
      <c r="D80" s="48"/>
      <c r="E80" s="74">
        <v>0</v>
      </c>
      <c r="G80" s="2"/>
    </row>
    <row r="81" spans="1:7" ht="15.75" thickBot="1" x14ac:dyDescent="0.3">
      <c r="A81" s="207" t="s">
        <v>196</v>
      </c>
      <c r="B81" s="277" t="s">
        <v>278</v>
      </c>
      <c r="C81" s="278">
        <v>5223</v>
      </c>
      <c r="D81" s="273"/>
      <c r="E81" s="80">
        <v>0</v>
      </c>
      <c r="G81" s="2"/>
    </row>
    <row r="82" spans="1:7" ht="16.5" thickTop="1" thickBot="1" x14ac:dyDescent="0.3">
      <c r="A82" s="207" t="s">
        <v>197</v>
      </c>
      <c r="B82" s="216" t="s">
        <v>92</v>
      </c>
      <c r="C82" s="230"/>
      <c r="D82" s="227">
        <f t="shared" ref="D82:E82" si="9">SUM(D78:D81)</f>
        <v>0</v>
      </c>
      <c r="E82" s="228">
        <f t="shared" si="9"/>
        <v>0</v>
      </c>
      <c r="G82" s="2"/>
    </row>
    <row r="83" spans="1:7" ht="15.75" thickTop="1" x14ac:dyDescent="0.25">
      <c r="A83" s="207" t="s">
        <v>198</v>
      </c>
      <c r="B83" s="274" t="s">
        <v>30</v>
      </c>
      <c r="C83" s="275">
        <v>5021</v>
      </c>
      <c r="D83" s="262"/>
      <c r="E83" s="76">
        <v>5000</v>
      </c>
      <c r="G83" s="2"/>
    </row>
    <row r="84" spans="1:7" ht="15.75" thickBot="1" x14ac:dyDescent="0.3">
      <c r="A84" s="207" t="s">
        <v>131</v>
      </c>
      <c r="B84" s="279" t="s">
        <v>31</v>
      </c>
      <c r="C84" s="257" t="s">
        <v>111</v>
      </c>
      <c r="D84" s="280"/>
      <c r="E84" s="83">
        <v>30000</v>
      </c>
      <c r="G84" s="2"/>
    </row>
    <row r="85" spans="1:7" ht="16.5" thickTop="1" thickBot="1" x14ac:dyDescent="0.3">
      <c r="A85" s="207" t="s">
        <v>199</v>
      </c>
      <c r="B85" s="216" t="s">
        <v>93</v>
      </c>
      <c r="C85" s="231"/>
      <c r="D85" s="218">
        <f t="shared" ref="D85:E85" si="10">SUM(D83:D84)</f>
        <v>0</v>
      </c>
      <c r="E85" s="242">
        <f t="shared" si="10"/>
        <v>35000</v>
      </c>
      <c r="G85" s="2"/>
    </row>
    <row r="86" spans="1:7" ht="15.75" thickTop="1" x14ac:dyDescent="0.25">
      <c r="A86" s="207" t="s">
        <v>200</v>
      </c>
      <c r="B86" s="274" t="s">
        <v>265</v>
      </c>
      <c r="C86" s="275" t="s">
        <v>29</v>
      </c>
      <c r="D86" s="112"/>
      <c r="E86" s="84">
        <v>20000</v>
      </c>
      <c r="G86" s="2"/>
    </row>
    <row r="87" spans="1:7" x14ac:dyDescent="0.25">
      <c r="A87" s="207" t="s">
        <v>201</v>
      </c>
      <c r="B87" s="263" t="s">
        <v>279</v>
      </c>
      <c r="C87" s="255" t="s">
        <v>32</v>
      </c>
      <c r="D87" s="281">
        <v>0</v>
      </c>
      <c r="E87" s="86">
        <v>5000</v>
      </c>
      <c r="G87" s="2"/>
    </row>
    <row r="88" spans="1:7" ht="15.75" thickBot="1" x14ac:dyDescent="0.3">
      <c r="A88" s="207" t="s">
        <v>202</v>
      </c>
      <c r="B88" s="282" t="s">
        <v>271</v>
      </c>
      <c r="C88" s="283" t="s">
        <v>33</v>
      </c>
      <c r="D88" s="280"/>
      <c r="E88" s="83">
        <v>10000</v>
      </c>
      <c r="G88" s="2"/>
    </row>
    <row r="89" spans="1:7" ht="16.5" thickTop="1" thickBot="1" x14ac:dyDescent="0.3">
      <c r="A89" s="207" t="s">
        <v>203</v>
      </c>
      <c r="B89" s="216" t="s">
        <v>94</v>
      </c>
      <c r="C89" s="220"/>
      <c r="D89" s="218">
        <f t="shared" ref="D89:E89" si="11">SUM(D86:D88)</f>
        <v>0</v>
      </c>
      <c r="E89" s="219">
        <f t="shared" si="11"/>
        <v>35000</v>
      </c>
      <c r="G89" s="2"/>
    </row>
    <row r="90" spans="1:7" ht="16.5" thickTop="1" thickBot="1" x14ac:dyDescent="0.3">
      <c r="A90" s="207" t="s">
        <v>204</v>
      </c>
      <c r="B90" s="284" t="s">
        <v>280</v>
      </c>
      <c r="C90" s="285">
        <v>5199</v>
      </c>
      <c r="D90" s="286"/>
      <c r="E90" s="80">
        <v>5000</v>
      </c>
      <c r="G90" s="2"/>
    </row>
    <row r="91" spans="1:7" ht="16.5" thickTop="1" thickBot="1" x14ac:dyDescent="0.3">
      <c r="A91" s="207" t="s">
        <v>129</v>
      </c>
      <c r="B91" s="216" t="s">
        <v>95</v>
      </c>
      <c r="C91" s="217"/>
      <c r="D91" s="218">
        <f t="shared" ref="D91:E91" si="12">SUM(D90)</f>
        <v>0</v>
      </c>
      <c r="E91" s="219">
        <f t="shared" si="12"/>
        <v>5000</v>
      </c>
      <c r="G91" s="2"/>
    </row>
    <row r="92" spans="1:7" ht="15.75" thickTop="1" x14ac:dyDescent="0.25">
      <c r="A92" s="207" t="s">
        <v>133</v>
      </c>
      <c r="B92" s="259" t="s">
        <v>281</v>
      </c>
      <c r="C92" s="252" t="s">
        <v>34</v>
      </c>
      <c r="D92" s="89">
        <v>200000</v>
      </c>
      <c r="E92" s="74">
        <v>25000</v>
      </c>
      <c r="G92" s="2"/>
    </row>
    <row r="93" spans="1:7" x14ac:dyDescent="0.25">
      <c r="A93" s="207" t="s">
        <v>205</v>
      </c>
      <c r="B93" s="287" t="s">
        <v>41</v>
      </c>
      <c r="C93" s="37">
        <v>2132</v>
      </c>
      <c r="D93" s="48">
        <v>160000</v>
      </c>
      <c r="E93" s="74"/>
      <c r="G93" s="2"/>
    </row>
    <row r="94" spans="1:7" ht="15.75" thickBot="1" x14ac:dyDescent="0.3">
      <c r="A94" s="207" t="s">
        <v>206</v>
      </c>
      <c r="B94" s="282" t="s">
        <v>272</v>
      </c>
      <c r="C94" s="283" t="s">
        <v>35</v>
      </c>
      <c r="D94" s="264">
        <v>100000</v>
      </c>
      <c r="E94" s="288">
        <v>100000</v>
      </c>
      <c r="G94" s="2"/>
    </row>
    <row r="95" spans="1:7" ht="16.5" thickTop="1" thickBot="1" x14ac:dyDescent="0.3">
      <c r="A95" s="207" t="s">
        <v>207</v>
      </c>
      <c r="B95" s="216" t="s">
        <v>96</v>
      </c>
      <c r="C95" s="243"/>
      <c r="D95" s="244">
        <f t="shared" ref="D95:E95" si="13">SUM(D92:D94)</f>
        <v>460000</v>
      </c>
      <c r="E95" s="245">
        <f t="shared" si="13"/>
        <v>125000</v>
      </c>
      <c r="G95" s="2"/>
    </row>
    <row r="96" spans="1:7" ht="15.75" thickTop="1" x14ac:dyDescent="0.25">
      <c r="A96" s="207" t="s">
        <v>130</v>
      </c>
      <c r="B96" s="274" t="s">
        <v>282</v>
      </c>
      <c r="C96" s="275">
        <v>2111.2132000000001</v>
      </c>
      <c r="D96" s="89">
        <v>77000</v>
      </c>
      <c r="E96" s="97"/>
      <c r="G96" s="2"/>
    </row>
    <row r="97" spans="1:7" x14ac:dyDescent="0.25">
      <c r="A97" s="207" t="s">
        <v>208</v>
      </c>
      <c r="B97" s="263" t="s">
        <v>37</v>
      </c>
      <c r="C97" s="255">
        <v>2324</v>
      </c>
      <c r="D97" s="281">
        <v>0</v>
      </c>
      <c r="E97" s="86"/>
      <c r="G97" s="2"/>
    </row>
    <row r="98" spans="1:7" x14ac:dyDescent="0.25">
      <c r="A98" s="207" t="s">
        <v>209</v>
      </c>
      <c r="B98" s="289" t="s">
        <v>383</v>
      </c>
      <c r="C98" s="257" t="s">
        <v>382</v>
      </c>
      <c r="D98" s="290"/>
      <c r="E98" s="93">
        <v>70000</v>
      </c>
      <c r="G98" s="2"/>
    </row>
    <row r="99" spans="1:7" x14ac:dyDescent="0.25">
      <c r="A99" s="207" t="s">
        <v>210</v>
      </c>
      <c r="B99" s="282" t="s">
        <v>286</v>
      </c>
      <c r="C99" s="283" t="s">
        <v>381</v>
      </c>
      <c r="D99" s="291"/>
      <c r="E99" s="93">
        <v>200000</v>
      </c>
      <c r="G99" s="2"/>
    </row>
    <row r="100" spans="1:7" x14ac:dyDescent="0.25">
      <c r="A100" s="207" t="s">
        <v>211</v>
      </c>
      <c r="B100" s="263" t="s">
        <v>283</v>
      </c>
      <c r="C100" s="255" t="s">
        <v>110</v>
      </c>
      <c r="D100" s="111"/>
      <c r="E100" s="93">
        <v>15000</v>
      </c>
      <c r="G100" s="2"/>
    </row>
    <row r="101" spans="1:7" x14ac:dyDescent="0.25">
      <c r="A101" s="207" t="s">
        <v>164</v>
      </c>
      <c r="B101" s="168" t="s">
        <v>284</v>
      </c>
      <c r="C101" s="36" t="s">
        <v>114</v>
      </c>
      <c r="D101" s="292">
        <v>16000</v>
      </c>
      <c r="E101" s="77">
        <v>3000</v>
      </c>
      <c r="G101" s="2"/>
    </row>
    <row r="102" spans="1:7" ht="15.75" thickBot="1" x14ac:dyDescent="0.3">
      <c r="A102" s="207" t="s">
        <v>212</v>
      </c>
      <c r="B102" s="293" t="s">
        <v>285</v>
      </c>
      <c r="C102" s="294" t="s">
        <v>72</v>
      </c>
      <c r="D102" s="295">
        <v>0</v>
      </c>
      <c r="E102" s="99">
        <v>16800</v>
      </c>
      <c r="G102" s="2"/>
    </row>
    <row r="103" spans="1:7" ht="16.5" thickTop="1" thickBot="1" x14ac:dyDescent="0.3">
      <c r="A103" s="207" t="s">
        <v>213</v>
      </c>
      <c r="B103" s="216" t="s">
        <v>71</v>
      </c>
      <c r="C103" s="217"/>
      <c r="D103" s="218">
        <f t="shared" ref="D103:E103" si="14">SUM(D96:D102)</f>
        <v>93000</v>
      </c>
      <c r="E103" s="219">
        <f t="shared" si="14"/>
        <v>304800</v>
      </c>
      <c r="G103" s="2"/>
    </row>
    <row r="104" spans="1:7" ht="15.75" thickTop="1" x14ac:dyDescent="0.25">
      <c r="A104" s="207" t="s">
        <v>214</v>
      </c>
      <c r="B104" s="259" t="s">
        <v>38</v>
      </c>
      <c r="C104" s="252">
        <v>2324.5154000000002</v>
      </c>
      <c r="D104" s="292"/>
      <c r="E104" s="97">
        <v>190000</v>
      </c>
    </row>
    <row r="105" spans="1:7" ht="15.75" thickBot="1" x14ac:dyDescent="0.3">
      <c r="A105" s="207" t="s">
        <v>215</v>
      </c>
      <c r="B105" s="293" t="s">
        <v>269</v>
      </c>
      <c r="C105" s="296" t="s">
        <v>322</v>
      </c>
      <c r="D105" s="295"/>
      <c r="E105" s="99">
        <v>400000</v>
      </c>
    </row>
    <row r="106" spans="1:7" ht="16.5" thickTop="1" thickBot="1" x14ac:dyDescent="0.3">
      <c r="A106" s="207" t="s">
        <v>216</v>
      </c>
      <c r="B106" s="216" t="s">
        <v>39</v>
      </c>
      <c r="C106" s="217"/>
      <c r="D106" s="218">
        <f>SUM(D104:D105)</f>
        <v>0</v>
      </c>
      <c r="E106" s="219">
        <f>SUM(E104+E105)</f>
        <v>590000</v>
      </c>
    </row>
    <row r="107" spans="1:7" ht="15.75" thickTop="1" x14ac:dyDescent="0.25">
      <c r="A107" s="207" t="s">
        <v>217</v>
      </c>
      <c r="B107" s="259" t="s">
        <v>36</v>
      </c>
      <c r="C107" s="252">
        <v>2139</v>
      </c>
      <c r="D107" s="112">
        <v>5000</v>
      </c>
      <c r="E107" s="84"/>
    </row>
    <row r="108" spans="1:7" x14ac:dyDescent="0.25">
      <c r="A108" s="207" t="s">
        <v>218</v>
      </c>
      <c r="B108" s="277" t="s">
        <v>287</v>
      </c>
      <c r="C108" s="297" t="s">
        <v>40</v>
      </c>
      <c r="D108" s="101"/>
      <c r="E108" s="102">
        <v>2000</v>
      </c>
    </row>
    <row r="109" spans="1:7" x14ac:dyDescent="0.25">
      <c r="A109" s="207" t="s">
        <v>219</v>
      </c>
      <c r="B109" s="277" t="s">
        <v>262</v>
      </c>
      <c r="C109" s="297">
        <v>5151</v>
      </c>
      <c r="D109" s="101"/>
      <c r="E109" s="102">
        <v>3000</v>
      </c>
    </row>
    <row r="110" spans="1:7" ht="15.75" thickBot="1" x14ac:dyDescent="0.3">
      <c r="A110" s="207" t="s">
        <v>220</v>
      </c>
      <c r="B110" s="277" t="s">
        <v>288</v>
      </c>
      <c r="C110" s="298">
        <v>5171</v>
      </c>
      <c r="D110" s="105"/>
      <c r="E110" s="106">
        <v>30000</v>
      </c>
    </row>
    <row r="111" spans="1:7" ht="16.5" thickTop="1" thickBot="1" x14ac:dyDescent="0.3">
      <c r="A111" s="207" t="s">
        <v>221</v>
      </c>
      <c r="B111" s="216" t="s">
        <v>97</v>
      </c>
      <c r="C111" s="221"/>
      <c r="D111" s="222">
        <f t="shared" ref="D111:E111" si="15">SUM(D107:D110)</f>
        <v>5000</v>
      </c>
      <c r="E111" s="223">
        <f t="shared" si="15"/>
        <v>35000</v>
      </c>
    </row>
    <row r="112" spans="1:7" ht="15.75" thickTop="1" x14ac:dyDescent="0.25">
      <c r="A112" s="207" t="s">
        <v>222</v>
      </c>
      <c r="B112" s="274" t="s">
        <v>385</v>
      </c>
      <c r="C112" s="275" t="s">
        <v>384</v>
      </c>
      <c r="D112" s="262">
        <v>100000</v>
      </c>
      <c r="E112" s="76"/>
    </row>
    <row r="113" spans="1:5" x14ac:dyDescent="0.25">
      <c r="A113" s="207" t="s">
        <v>223</v>
      </c>
      <c r="B113" s="277" t="s">
        <v>289</v>
      </c>
      <c r="C113" s="297">
        <v>3111.5165000000002</v>
      </c>
      <c r="D113" s="101">
        <v>15000000</v>
      </c>
      <c r="E113" s="102">
        <v>1000</v>
      </c>
    </row>
    <row r="114" spans="1:5" x14ac:dyDescent="0.25">
      <c r="A114" s="207" t="s">
        <v>224</v>
      </c>
      <c r="B114" s="277" t="s">
        <v>290</v>
      </c>
      <c r="C114" s="297" t="s">
        <v>420</v>
      </c>
      <c r="D114" s="101">
        <v>10000</v>
      </c>
      <c r="E114" s="102">
        <v>3000</v>
      </c>
    </row>
    <row r="115" spans="1:5" ht="15.75" thickBot="1" x14ac:dyDescent="0.3">
      <c r="A115" s="207" t="s">
        <v>225</v>
      </c>
      <c r="B115" s="299" t="s">
        <v>387</v>
      </c>
      <c r="C115" s="300" t="s">
        <v>386</v>
      </c>
      <c r="D115" s="105">
        <v>10000</v>
      </c>
      <c r="E115" s="106">
        <v>50000</v>
      </c>
    </row>
    <row r="116" spans="1:5" ht="16.5" thickTop="1" thickBot="1" x14ac:dyDescent="0.3">
      <c r="A116" s="207" t="s">
        <v>226</v>
      </c>
      <c r="B116" s="216" t="s">
        <v>101</v>
      </c>
      <c r="C116" s="221"/>
      <c r="D116" s="224">
        <f t="shared" ref="D116:E116" si="16">SUM(D112:D115)</f>
        <v>15120000</v>
      </c>
      <c r="E116" s="219">
        <f t="shared" si="16"/>
        <v>54000</v>
      </c>
    </row>
    <row r="117" spans="1:5" ht="16.5" thickTop="1" thickBot="1" x14ac:dyDescent="0.3">
      <c r="A117" s="207" t="s">
        <v>227</v>
      </c>
      <c r="B117" s="301" t="s">
        <v>388</v>
      </c>
      <c r="C117" s="302">
        <v>6460</v>
      </c>
      <c r="D117" s="303">
        <v>0</v>
      </c>
      <c r="E117" s="108">
        <v>0</v>
      </c>
    </row>
    <row r="118" spans="1:5" ht="16.5" thickTop="1" thickBot="1" x14ac:dyDescent="0.3">
      <c r="A118" s="207" t="s">
        <v>228</v>
      </c>
      <c r="B118" s="216" t="s">
        <v>370</v>
      </c>
      <c r="C118" s="217"/>
      <c r="D118" s="218">
        <f t="shared" ref="D118:E118" si="17">SUM(D117)</f>
        <v>0</v>
      </c>
      <c r="E118" s="219">
        <f t="shared" si="17"/>
        <v>0</v>
      </c>
    </row>
    <row r="119" spans="1:5" ht="16.5" thickTop="1" thickBot="1" x14ac:dyDescent="0.3">
      <c r="A119" s="207" t="s">
        <v>229</v>
      </c>
      <c r="B119" s="301" t="s">
        <v>43</v>
      </c>
      <c r="C119" s="302">
        <v>2111.5169000000001</v>
      </c>
      <c r="D119" s="303">
        <v>1000</v>
      </c>
      <c r="E119" s="108">
        <v>0</v>
      </c>
    </row>
    <row r="120" spans="1:5" ht="16.5" thickTop="1" thickBot="1" x14ac:dyDescent="0.3">
      <c r="A120" s="207" t="s">
        <v>325</v>
      </c>
      <c r="B120" s="216" t="s">
        <v>98</v>
      </c>
      <c r="C120" s="217"/>
      <c r="D120" s="218">
        <f t="shared" ref="D120:E120" si="18">SUM(D119)</f>
        <v>1000</v>
      </c>
      <c r="E120" s="219">
        <f t="shared" si="18"/>
        <v>0</v>
      </c>
    </row>
    <row r="121" spans="1:5" ht="16.5" thickTop="1" thickBot="1" x14ac:dyDescent="0.3">
      <c r="A121" s="207" t="s">
        <v>230</v>
      </c>
      <c r="B121" s="301" t="s">
        <v>43</v>
      </c>
      <c r="C121" s="302">
        <v>2111.5169000000001</v>
      </c>
      <c r="D121" s="303">
        <v>350000</v>
      </c>
      <c r="E121" s="108">
        <v>500000</v>
      </c>
    </row>
    <row r="122" spans="1:5" ht="16.5" thickTop="1" thickBot="1" x14ac:dyDescent="0.3">
      <c r="A122" s="207" t="s">
        <v>231</v>
      </c>
      <c r="B122" s="216" t="s">
        <v>99</v>
      </c>
      <c r="C122" s="217"/>
      <c r="D122" s="218">
        <f t="shared" ref="D122:E122" si="19">SUM(D121)</f>
        <v>350000</v>
      </c>
      <c r="E122" s="219">
        <f t="shared" si="19"/>
        <v>500000</v>
      </c>
    </row>
    <row r="123" spans="1:5" ht="16.5" thickTop="1" thickBot="1" x14ac:dyDescent="0.3">
      <c r="A123" s="207" t="s">
        <v>232</v>
      </c>
      <c r="B123" s="301" t="s">
        <v>44</v>
      </c>
      <c r="C123" s="302">
        <v>2111.5169000000001</v>
      </c>
      <c r="D123" s="303">
        <v>200000</v>
      </c>
      <c r="E123" s="108">
        <v>200000</v>
      </c>
    </row>
    <row r="124" spans="1:5" ht="16.5" thickTop="1" thickBot="1" x14ac:dyDescent="0.3">
      <c r="A124" s="207" t="s">
        <v>233</v>
      </c>
      <c r="B124" s="246" t="s">
        <v>418</v>
      </c>
      <c r="C124" s="247"/>
      <c r="D124" s="218">
        <f t="shared" ref="D124:E124" si="20">SUM(D123)</f>
        <v>200000</v>
      </c>
      <c r="E124" s="219">
        <f t="shared" si="20"/>
        <v>200000</v>
      </c>
    </row>
    <row r="125" spans="1:5" ht="16.5" thickTop="1" thickBot="1" x14ac:dyDescent="0.3">
      <c r="A125" s="207" t="s">
        <v>234</v>
      </c>
      <c r="B125" s="165" t="s">
        <v>438</v>
      </c>
      <c r="C125" s="22">
        <v>5169</v>
      </c>
      <c r="D125" s="303">
        <v>0</v>
      </c>
      <c r="E125" s="108">
        <v>2000</v>
      </c>
    </row>
    <row r="126" spans="1:5" ht="16.5" thickTop="1" thickBot="1" x14ac:dyDescent="0.3">
      <c r="A126" s="207" t="s">
        <v>235</v>
      </c>
      <c r="B126" s="216" t="s">
        <v>439</v>
      </c>
      <c r="C126" s="217"/>
      <c r="D126" s="218">
        <f>SUM(D125)</f>
        <v>0</v>
      </c>
      <c r="E126" s="219">
        <f>SUM(E125)</f>
        <v>2000</v>
      </c>
    </row>
    <row r="127" spans="1:5" ht="15.75" thickTop="1" x14ac:dyDescent="0.25">
      <c r="A127" s="207" t="s">
        <v>236</v>
      </c>
      <c r="B127" s="304" t="s">
        <v>310</v>
      </c>
      <c r="C127" s="254" t="s">
        <v>23</v>
      </c>
      <c r="D127" s="273"/>
      <c r="E127" s="80">
        <v>400000</v>
      </c>
    </row>
    <row r="128" spans="1:5" x14ac:dyDescent="0.25">
      <c r="A128" s="207" t="s">
        <v>237</v>
      </c>
      <c r="B128" s="305" t="s">
        <v>330</v>
      </c>
      <c r="C128" s="255" t="s">
        <v>45</v>
      </c>
      <c r="D128" s="111"/>
      <c r="E128" s="86">
        <v>0</v>
      </c>
    </row>
    <row r="129" spans="1:5" x14ac:dyDescent="0.25">
      <c r="A129" s="207" t="s">
        <v>238</v>
      </c>
      <c r="B129" s="306" t="s">
        <v>291</v>
      </c>
      <c r="C129" s="252" t="s">
        <v>320</v>
      </c>
      <c r="D129" s="112"/>
      <c r="E129" s="84">
        <v>10000</v>
      </c>
    </row>
    <row r="130" spans="1:5" ht="15.75" thickBot="1" x14ac:dyDescent="0.3">
      <c r="A130" s="207" t="s">
        <v>239</v>
      </c>
      <c r="B130" s="307" t="s">
        <v>390</v>
      </c>
      <c r="C130" s="297" t="s">
        <v>389</v>
      </c>
      <c r="D130" s="101"/>
      <c r="E130" s="102">
        <v>30000</v>
      </c>
    </row>
    <row r="131" spans="1:5" ht="16.5" thickTop="1" thickBot="1" x14ac:dyDescent="0.3">
      <c r="A131" s="207" t="s">
        <v>240</v>
      </c>
      <c r="B131" s="246" t="s">
        <v>100</v>
      </c>
      <c r="C131" s="247"/>
      <c r="D131" s="218">
        <f t="shared" ref="D131:E131" si="21">SUM(D127:D130)</f>
        <v>0</v>
      </c>
      <c r="E131" s="219">
        <f t="shared" si="21"/>
        <v>440000</v>
      </c>
    </row>
    <row r="132" spans="1:5" ht="16.5" thickTop="1" thickBot="1" x14ac:dyDescent="0.3">
      <c r="A132" s="207" t="s">
        <v>241</v>
      </c>
      <c r="B132" s="308" t="s">
        <v>391</v>
      </c>
      <c r="C132" s="254" t="s">
        <v>392</v>
      </c>
      <c r="D132" s="273"/>
      <c r="E132" s="108">
        <v>25000</v>
      </c>
    </row>
    <row r="133" spans="1:5" ht="16.5" thickTop="1" thickBot="1" x14ac:dyDescent="0.3">
      <c r="A133" s="207" t="s">
        <v>242</v>
      </c>
      <c r="B133" s="246" t="s">
        <v>417</v>
      </c>
      <c r="C133" s="247"/>
      <c r="D133" s="218">
        <f t="shared" ref="D133:E133" si="22">SUM(D132)</f>
        <v>0</v>
      </c>
      <c r="E133" s="219">
        <f t="shared" si="22"/>
        <v>25000</v>
      </c>
    </row>
    <row r="134" spans="1:5" ht="16.5" thickTop="1" thickBot="1" x14ac:dyDescent="0.3">
      <c r="A134" s="207" t="s">
        <v>243</v>
      </c>
      <c r="B134" s="308" t="s">
        <v>46</v>
      </c>
      <c r="C134" s="254" t="s">
        <v>463</v>
      </c>
      <c r="D134" s="273"/>
      <c r="E134" s="108">
        <v>60000</v>
      </c>
    </row>
    <row r="135" spans="1:5" ht="16.5" thickTop="1" thickBot="1" x14ac:dyDescent="0.3">
      <c r="A135" s="207" t="s">
        <v>244</v>
      </c>
      <c r="B135" s="246" t="s">
        <v>462</v>
      </c>
      <c r="C135" s="247"/>
      <c r="D135" s="218">
        <f t="shared" ref="D135:E135" si="23">SUM(D134)</f>
        <v>0</v>
      </c>
      <c r="E135" s="219">
        <f t="shared" si="23"/>
        <v>60000</v>
      </c>
    </row>
    <row r="136" spans="1:5" ht="15.75" thickTop="1" x14ac:dyDescent="0.25">
      <c r="A136" s="207" t="s">
        <v>245</v>
      </c>
      <c r="B136" s="309" t="s">
        <v>292</v>
      </c>
      <c r="C136" s="252">
        <v>5134</v>
      </c>
      <c r="D136" s="124"/>
      <c r="E136" s="84">
        <v>10000</v>
      </c>
    </row>
    <row r="137" spans="1:5" x14ac:dyDescent="0.25">
      <c r="A137" s="207" t="s">
        <v>246</v>
      </c>
      <c r="B137" s="310" t="s">
        <v>293</v>
      </c>
      <c r="C137" s="37" t="s">
        <v>47</v>
      </c>
      <c r="D137" s="311"/>
      <c r="E137" s="74">
        <v>30000</v>
      </c>
    </row>
    <row r="138" spans="1:5" x14ac:dyDescent="0.25">
      <c r="A138" s="207" t="s">
        <v>247</v>
      </c>
      <c r="B138" s="310" t="s">
        <v>294</v>
      </c>
      <c r="C138" s="37" t="s">
        <v>331</v>
      </c>
      <c r="D138" s="311">
        <v>0</v>
      </c>
      <c r="E138" s="74">
        <v>30000</v>
      </c>
    </row>
    <row r="139" spans="1:5" x14ac:dyDescent="0.25">
      <c r="A139" s="207" t="s">
        <v>248</v>
      </c>
      <c r="B139" s="312" t="s">
        <v>273</v>
      </c>
      <c r="C139" s="269">
        <v>5155</v>
      </c>
      <c r="D139" s="313"/>
      <c r="E139" s="74">
        <v>5000</v>
      </c>
    </row>
    <row r="140" spans="1:5" x14ac:dyDescent="0.25">
      <c r="A140" s="207" t="s">
        <v>249</v>
      </c>
      <c r="B140" s="312" t="s">
        <v>48</v>
      </c>
      <c r="C140" s="269">
        <v>5156</v>
      </c>
      <c r="D140" s="313"/>
      <c r="E140" s="74">
        <v>20000</v>
      </c>
    </row>
    <row r="141" spans="1:5" x14ac:dyDescent="0.25">
      <c r="A141" s="207" t="s">
        <v>250</v>
      </c>
      <c r="B141" s="314" t="s">
        <v>288</v>
      </c>
      <c r="C141" s="37">
        <v>5171</v>
      </c>
      <c r="D141" s="311"/>
      <c r="E141" s="74">
        <v>70000</v>
      </c>
    </row>
    <row r="142" spans="1:5" ht="15.75" thickBot="1" x14ac:dyDescent="0.3">
      <c r="A142" s="207" t="s">
        <v>251</v>
      </c>
      <c r="B142" s="314" t="s">
        <v>295</v>
      </c>
      <c r="C142" s="37" t="s">
        <v>49</v>
      </c>
      <c r="D142" s="311"/>
      <c r="E142" s="74">
        <v>20000</v>
      </c>
    </row>
    <row r="143" spans="1:5" ht="16.5" thickTop="1" thickBot="1" x14ac:dyDescent="0.3">
      <c r="A143" s="207" t="s">
        <v>252</v>
      </c>
      <c r="B143" s="246" t="s">
        <v>103</v>
      </c>
      <c r="C143" s="247"/>
      <c r="D143" s="218">
        <f t="shared" ref="D143:E143" si="24">SUM(D136:D142)</f>
        <v>0</v>
      </c>
      <c r="E143" s="219">
        <f t="shared" si="24"/>
        <v>185000</v>
      </c>
    </row>
    <row r="144" spans="1:5" ht="15.75" thickTop="1" x14ac:dyDescent="0.25">
      <c r="A144" s="207" t="s">
        <v>253</v>
      </c>
      <c r="B144" s="306" t="s">
        <v>50</v>
      </c>
      <c r="C144" s="252">
        <v>5023</v>
      </c>
      <c r="D144" s="124"/>
      <c r="E144" s="84">
        <v>830000</v>
      </c>
    </row>
    <row r="145" spans="1:5" ht="15.75" thickBot="1" x14ac:dyDescent="0.3">
      <c r="A145" s="207" t="s">
        <v>254</v>
      </c>
      <c r="B145" s="315" t="s">
        <v>297</v>
      </c>
      <c r="C145" s="37" t="s">
        <v>51</v>
      </c>
      <c r="D145" s="126"/>
      <c r="E145" s="74">
        <v>230000</v>
      </c>
    </row>
    <row r="146" spans="1:5" ht="16.5" thickTop="1" thickBot="1" x14ac:dyDescent="0.3">
      <c r="A146" s="207" t="s">
        <v>255</v>
      </c>
      <c r="B146" s="246" t="s">
        <v>104</v>
      </c>
      <c r="C146" s="247"/>
      <c r="D146" s="218">
        <f t="shared" ref="D146:E146" si="25">SUM(D144:D145)</f>
        <v>0</v>
      </c>
      <c r="E146" s="219">
        <f t="shared" si="25"/>
        <v>1060000</v>
      </c>
    </row>
    <row r="147" spans="1:5" ht="15.75" thickTop="1" x14ac:dyDescent="0.25">
      <c r="A147" s="207" t="s">
        <v>256</v>
      </c>
      <c r="B147" s="316" t="s">
        <v>300</v>
      </c>
      <c r="C147" s="36" t="s">
        <v>52</v>
      </c>
      <c r="D147" s="124"/>
      <c r="E147" s="84">
        <v>0</v>
      </c>
    </row>
    <row r="148" spans="1:5" ht="15.75" thickBot="1" x14ac:dyDescent="0.3">
      <c r="A148" s="207" t="s">
        <v>257</v>
      </c>
      <c r="B148" s="304" t="s">
        <v>301</v>
      </c>
      <c r="C148" s="37"/>
      <c r="D148" s="126"/>
      <c r="E148" s="74">
        <v>0</v>
      </c>
    </row>
    <row r="149" spans="1:5" ht="16.5" thickTop="1" thickBot="1" x14ac:dyDescent="0.3">
      <c r="A149" s="207" t="s">
        <v>258</v>
      </c>
      <c r="B149" s="246" t="s">
        <v>407</v>
      </c>
      <c r="C149" s="247"/>
      <c r="D149" s="218">
        <f>SUM(D147:D148)</f>
        <v>0</v>
      </c>
      <c r="E149" s="219">
        <f>SUM(E147+E148)</f>
        <v>0</v>
      </c>
    </row>
    <row r="150" spans="1:5" ht="15.75" thickTop="1" x14ac:dyDescent="0.25">
      <c r="A150" s="207" t="s">
        <v>311</v>
      </c>
      <c r="B150" s="316" t="s">
        <v>375</v>
      </c>
      <c r="C150" s="36" t="s">
        <v>374</v>
      </c>
      <c r="D150" s="292">
        <v>15000</v>
      </c>
      <c r="E150" s="97"/>
    </row>
    <row r="151" spans="1:5" x14ac:dyDescent="0.25">
      <c r="A151" s="207" t="s">
        <v>312</v>
      </c>
      <c r="B151" s="305" t="s">
        <v>302</v>
      </c>
      <c r="C151" s="255">
        <v>2324</v>
      </c>
      <c r="D151" s="111">
        <v>0</v>
      </c>
      <c r="E151" s="86"/>
    </row>
    <row r="152" spans="1:5" x14ac:dyDescent="0.25">
      <c r="A152" s="207" t="s">
        <v>313</v>
      </c>
      <c r="B152" s="305" t="s">
        <v>303</v>
      </c>
      <c r="C152" s="255">
        <v>5011.5020999999997</v>
      </c>
      <c r="D152" s="111"/>
      <c r="E152" s="86">
        <v>600000</v>
      </c>
    </row>
    <row r="153" spans="1:5" x14ac:dyDescent="0.25">
      <c r="A153" s="207" t="s">
        <v>314</v>
      </c>
      <c r="B153" s="305" t="s">
        <v>297</v>
      </c>
      <c r="C153" s="255" t="s">
        <v>53</v>
      </c>
      <c r="D153" s="111"/>
      <c r="E153" s="86">
        <v>150000</v>
      </c>
    </row>
    <row r="154" spans="1:5" x14ac:dyDescent="0.25">
      <c r="A154" s="207" t="s">
        <v>315</v>
      </c>
      <c r="B154" s="305" t="s">
        <v>395</v>
      </c>
      <c r="C154" s="255" t="s">
        <v>394</v>
      </c>
      <c r="D154" s="111"/>
      <c r="E154" s="86">
        <v>5000</v>
      </c>
    </row>
    <row r="155" spans="1:5" x14ac:dyDescent="0.25">
      <c r="A155" s="207" t="s">
        <v>332</v>
      </c>
      <c r="B155" s="305" t="s">
        <v>304</v>
      </c>
      <c r="C155" s="255" t="s">
        <v>305</v>
      </c>
      <c r="D155" s="111"/>
      <c r="E155" s="86">
        <v>120000</v>
      </c>
    </row>
    <row r="156" spans="1:5" x14ac:dyDescent="0.25">
      <c r="A156" s="207" t="s">
        <v>333</v>
      </c>
      <c r="B156" s="305" t="s">
        <v>262</v>
      </c>
      <c r="C156" s="255">
        <v>5151</v>
      </c>
      <c r="D156" s="111"/>
      <c r="E156" s="86">
        <v>45000</v>
      </c>
    </row>
    <row r="157" spans="1:5" x14ac:dyDescent="0.25">
      <c r="A157" s="207" t="s">
        <v>334</v>
      </c>
      <c r="B157" s="305" t="s">
        <v>306</v>
      </c>
      <c r="C157" s="255">
        <v>5154</v>
      </c>
      <c r="D157" s="111"/>
      <c r="E157" s="86">
        <v>90000</v>
      </c>
    </row>
    <row r="158" spans="1:5" x14ac:dyDescent="0.25">
      <c r="A158" s="207" t="s">
        <v>335</v>
      </c>
      <c r="B158" s="305" t="s">
        <v>273</v>
      </c>
      <c r="C158" s="255">
        <v>5155</v>
      </c>
      <c r="D158" s="111"/>
      <c r="E158" s="86">
        <v>400000</v>
      </c>
    </row>
    <row r="159" spans="1:5" x14ac:dyDescent="0.25">
      <c r="A159" s="207" t="s">
        <v>336</v>
      </c>
      <c r="B159" s="305" t="s">
        <v>48</v>
      </c>
      <c r="C159" s="255">
        <v>5156</v>
      </c>
      <c r="D159" s="111"/>
      <c r="E159" s="86">
        <v>35000</v>
      </c>
    </row>
    <row r="160" spans="1:5" x14ac:dyDescent="0.25">
      <c r="A160" s="207" t="s">
        <v>337</v>
      </c>
      <c r="B160" s="305" t="s">
        <v>309</v>
      </c>
      <c r="C160" s="255" t="s">
        <v>79</v>
      </c>
      <c r="D160" s="111"/>
      <c r="E160" s="86">
        <v>60000</v>
      </c>
    </row>
    <row r="161" spans="1:5" x14ac:dyDescent="0.25">
      <c r="A161" s="207" t="s">
        <v>338</v>
      </c>
      <c r="B161" s="305" t="s">
        <v>54</v>
      </c>
      <c r="C161" s="255">
        <v>5166</v>
      </c>
      <c r="D161" s="111"/>
      <c r="E161" s="86">
        <v>30000</v>
      </c>
    </row>
    <row r="162" spans="1:5" x14ac:dyDescent="0.25">
      <c r="A162" s="207" t="s">
        <v>339</v>
      </c>
      <c r="B162" s="305" t="s">
        <v>307</v>
      </c>
      <c r="C162" s="255" t="s">
        <v>55</v>
      </c>
      <c r="D162" s="111"/>
      <c r="E162" s="86">
        <v>350000</v>
      </c>
    </row>
    <row r="163" spans="1:5" x14ac:dyDescent="0.25">
      <c r="A163" s="207" t="s">
        <v>340</v>
      </c>
      <c r="B163" s="305" t="s">
        <v>56</v>
      </c>
      <c r="C163" s="255">
        <v>5173</v>
      </c>
      <c r="D163" s="111"/>
      <c r="E163" s="86">
        <v>500</v>
      </c>
    </row>
    <row r="164" spans="1:5" x14ac:dyDescent="0.25">
      <c r="A164" s="207" t="s">
        <v>341</v>
      </c>
      <c r="B164" s="305" t="s">
        <v>57</v>
      </c>
      <c r="C164" s="255">
        <v>5175</v>
      </c>
      <c r="D164" s="111"/>
      <c r="E164" s="86">
        <v>3000</v>
      </c>
    </row>
    <row r="165" spans="1:5" x14ac:dyDescent="0.25">
      <c r="A165" s="207" t="s">
        <v>342</v>
      </c>
      <c r="B165" s="305" t="s">
        <v>58</v>
      </c>
      <c r="C165" s="255">
        <v>5182</v>
      </c>
      <c r="D165" s="111"/>
      <c r="E165" s="86">
        <v>0</v>
      </c>
    </row>
    <row r="166" spans="1:5" x14ac:dyDescent="0.25">
      <c r="A166" s="207" t="s">
        <v>343</v>
      </c>
      <c r="B166" s="305" t="s">
        <v>59</v>
      </c>
      <c r="C166" s="255">
        <v>5221</v>
      </c>
      <c r="D166" s="111"/>
      <c r="E166" s="86">
        <v>100000</v>
      </c>
    </row>
    <row r="167" spans="1:5" x14ac:dyDescent="0.25">
      <c r="A167" s="207" t="s">
        <v>344</v>
      </c>
      <c r="B167" s="305" t="s">
        <v>60</v>
      </c>
      <c r="C167" s="255" t="s">
        <v>317</v>
      </c>
      <c r="D167" s="111"/>
      <c r="E167" s="86">
        <v>50000</v>
      </c>
    </row>
    <row r="168" spans="1:5" x14ac:dyDescent="0.25">
      <c r="A168" s="207" t="s">
        <v>345</v>
      </c>
      <c r="B168" s="305" t="s">
        <v>61</v>
      </c>
      <c r="C168" s="255">
        <v>5321</v>
      </c>
      <c r="D168" s="111"/>
      <c r="E168" s="86">
        <v>5000</v>
      </c>
    </row>
    <row r="169" spans="1:5" x14ac:dyDescent="0.25">
      <c r="A169" s="207" t="s">
        <v>346</v>
      </c>
      <c r="B169" s="305" t="s">
        <v>62</v>
      </c>
      <c r="C169" s="255">
        <v>5329</v>
      </c>
      <c r="D169" s="111"/>
      <c r="E169" s="86">
        <v>60000</v>
      </c>
    </row>
    <row r="170" spans="1:5" x14ac:dyDescent="0.25">
      <c r="A170" s="207" t="s">
        <v>347</v>
      </c>
      <c r="B170" s="305" t="s">
        <v>323</v>
      </c>
      <c r="C170" s="255">
        <v>5339</v>
      </c>
      <c r="D170" s="317"/>
      <c r="E170" s="86">
        <v>10200</v>
      </c>
    </row>
    <row r="171" spans="1:5" x14ac:dyDescent="0.25">
      <c r="A171" s="207" t="s">
        <v>348</v>
      </c>
      <c r="B171" s="318" t="s">
        <v>63</v>
      </c>
      <c r="C171" s="283">
        <v>5363.5365000000002</v>
      </c>
      <c r="D171" s="291"/>
      <c r="E171" s="86">
        <v>2000</v>
      </c>
    </row>
    <row r="172" spans="1:5" x14ac:dyDescent="0.25">
      <c r="A172" s="207" t="s">
        <v>349</v>
      </c>
      <c r="B172" s="305" t="s">
        <v>64</v>
      </c>
      <c r="C172" s="255">
        <v>5660</v>
      </c>
      <c r="D172" s="317"/>
      <c r="E172" s="86">
        <v>20000</v>
      </c>
    </row>
    <row r="173" spans="1:5" x14ac:dyDescent="0.25">
      <c r="A173" s="207" t="s">
        <v>350</v>
      </c>
      <c r="B173" s="305" t="s">
        <v>443</v>
      </c>
      <c r="C173" s="255">
        <v>6122</v>
      </c>
      <c r="D173" s="317"/>
      <c r="E173" s="86">
        <v>0</v>
      </c>
    </row>
    <row r="174" spans="1:5" ht="15.75" thickBot="1" x14ac:dyDescent="0.3">
      <c r="A174" s="207" t="s">
        <v>351</v>
      </c>
      <c r="B174" s="318" t="s">
        <v>444</v>
      </c>
      <c r="C174" s="283">
        <v>6125</v>
      </c>
      <c r="D174" s="291"/>
      <c r="E174" s="86">
        <v>0</v>
      </c>
    </row>
    <row r="175" spans="1:5" ht="16.5" thickTop="1" thickBot="1" x14ac:dyDescent="0.3">
      <c r="A175" s="207" t="s">
        <v>352</v>
      </c>
      <c r="B175" s="246" t="s">
        <v>105</v>
      </c>
      <c r="C175" s="247"/>
      <c r="D175" s="218">
        <f>SUM(D150:D172)</f>
        <v>15000</v>
      </c>
      <c r="E175" s="219">
        <f>SUM(E150:E174)</f>
        <v>2135700</v>
      </c>
    </row>
    <row r="176" spans="1:5" ht="16.5" thickTop="1" thickBot="1" x14ac:dyDescent="0.3">
      <c r="A176" s="207" t="s">
        <v>353</v>
      </c>
      <c r="B176" s="308" t="s">
        <v>308</v>
      </c>
      <c r="C176" s="302" t="s">
        <v>369</v>
      </c>
      <c r="D176" s="273">
        <v>100</v>
      </c>
      <c r="E176" s="108">
        <v>15000</v>
      </c>
    </row>
    <row r="177" spans="1:5" ht="16.5" thickTop="1" thickBot="1" x14ac:dyDescent="0.3">
      <c r="A177" s="207" t="s">
        <v>354</v>
      </c>
      <c r="B177" s="246" t="s">
        <v>106</v>
      </c>
      <c r="C177" s="247"/>
      <c r="D177" s="218">
        <f t="shared" ref="D177:E177" si="26">SUM(D176)</f>
        <v>100</v>
      </c>
      <c r="E177" s="219">
        <f t="shared" si="26"/>
        <v>15000</v>
      </c>
    </row>
    <row r="178" spans="1:5" ht="16.5" thickTop="1" thickBot="1" x14ac:dyDescent="0.3">
      <c r="A178" s="207" t="s">
        <v>355</v>
      </c>
      <c r="B178" s="308" t="s">
        <v>296</v>
      </c>
      <c r="C178" s="302">
        <v>5163</v>
      </c>
      <c r="D178" s="273"/>
      <c r="E178" s="51">
        <v>58000</v>
      </c>
    </row>
    <row r="179" spans="1:5" ht="16.5" thickTop="1" thickBot="1" x14ac:dyDescent="0.3">
      <c r="A179" s="207" t="s">
        <v>356</v>
      </c>
      <c r="B179" s="246" t="s">
        <v>107</v>
      </c>
      <c r="C179" s="247"/>
      <c r="D179" s="218">
        <f t="shared" ref="D179:E179" si="27">SUM(D178)</f>
        <v>0</v>
      </c>
      <c r="E179" s="219">
        <f t="shared" si="27"/>
        <v>58000</v>
      </c>
    </row>
    <row r="180" spans="1:5" ht="16.5" thickTop="1" thickBot="1" x14ac:dyDescent="0.3">
      <c r="A180" s="207" t="s">
        <v>357</v>
      </c>
      <c r="B180" s="174" t="s">
        <v>432</v>
      </c>
      <c r="C180" s="29">
        <v>2226</v>
      </c>
      <c r="D180" s="273"/>
      <c r="E180" s="51">
        <v>0</v>
      </c>
    </row>
    <row r="181" spans="1:5" ht="16.5" thickTop="1" thickBot="1" x14ac:dyDescent="0.3">
      <c r="A181" s="207" t="s">
        <v>358</v>
      </c>
      <c r="B181" s="216" t="s">
        <v>424</v>
      </c>
      <c r="C181" s="322"/>
      <c r="D181" s="218">
        <f>SUM(D180)</f>
        <v>0</v>
      </c>
      <c r="E181" s="219">
        <f>SUM(E180)</f>
        <v>0</v>
      </c>
    </row>
    <row r="182" spans="1:5" ht="16.5" thickTop="1" thickBot="1" x14ac:dyDescent="0.3">
      <c r="A182" s="207" t="s">
        <v>359</v>
      </c>
      <c r="B182" s="210" t="s">
        <v>65</v>
      </c>
      <c r="C182" s="176"/>
      <c r="D182" s="177">
        <f>SUM(D39+D42+D47+D51+D54+D58+D65+D70+D77+D82+D85+D89+D91+D34+D18+D16+D95+D103+D106+D111+D116+D60+D120+D122+D124+D131+D135+D143+D146+D175+D177+D126++D179+D36+D118+D133+D149+D181)</f>
        <v>22259600</v>
      </c>
      <c r="E182" s="178">
        <f>SUM(E39+E42+E47+E51+E54+E58+E65+E70+E77+E82+E85+E89+E91+E34+E18+E16+E95+E103+E106+E111+E116+E60+E120+E122+E124+E131+E135+E143+E146+E175+E177+E179+E133+E36+E118+E149+E126+E181)</f>
        <v>11366000</v>
      </c>
    </row>
    <row r="183" spans="1:5" ht="16.5" thickTop="1" thickBot="1" x14ac:dyDescent="0.3">
      <c r="A183" s="207" t="s">
        <v>360</v>
      </c>
      <c r="B183" s="211" t="s">
        <v>66</v>
      </c>
      <c r="C183" s="180">
        <v>8115</v>
      </c>
      <c r="D183" s="181">
        <f>SUM(D182-E182)</f>
        <v>10893600</v>
      </c>
      <c r="E183" s="182"/>
    </row>
    <row r="184" spans="1:5" ht="16.5" thickTop="1" thickBot="1" x14ac:dyDescent="0.3">
      <c r="A184" s="207" t="s">
        <v>361</v>
      </c>
      <c r="B184" s="212" t="s">
        <v>65</v>
      </c>
      <c r="C184" s="208"/>
      <c r="D184" s="177">
        <f>SUM(D182-D183)</f>
        <v>11366000</v>
      </c>
      <c r="E184" s="205">
        <f>SUM(E182:E183)</f>
        <v>11366000</v>
      </c>
    </row>
    <row r="185" spans="1:5" x14ac:dyDescent="0.25">
      <c r="A185" s="207" t="s">
        <v>362</v>
      </c>
      <c r="B185" s="213" t="s">
        <v>67</v>
      </c>
      <c r="C185" s="209"/>
      <c r="D185" s="467">
        <v>44648</v>
      </c>
      <c r="E185" s="468"/>
    </row>
    <row r="186" spans="1:5" x14ac:dyDescent="0.25">
      <c r="A186" s="207" t="s">
        <v>363</v>
      </c>
      <c r="B186" s="214" t="s">
        <v>68</v>
      </c>
      <c r="C186" s="192"/>
      <c r="D186" s="463">
        <v>44630</v>
      </c>
      <c r="E186" s="464"/>
    </row>
    <row r="187" spans="1:5" x14ac:dyDescent="0.25">
      <c r="A187" s="207" t="s">
        <v>364</v>
      </c>
      <c r="B187" s="214" t="s">
        <v>69</v>
      </c>
      <c r="C187" s="192"/>
      <c r="D187" s="463">
        <v>44646</v>
      </c>
      <c r="E187" s="464"/>
    </row>
    <row r="188" spans="1:5" ht="15.75" thickBot="1" x14ac:dyDescent="0.3">
      <c r="A188" s="207" t="s">
        <v>365</v>
      </c>
      <c r="B188" s="215" t="s">
        <v>70</v>
      </c>
      <c r="C188" s="196"/>
      <c r="D188" s="465">
        <v>44648</v>
      </c>
      <c r="E188" s="466"/>
    </row>
    <row r="189" spans="1:5" ht="18.75" thickTop="1" x14ac:dyDescent="0.25">
      <c r="A189" s="31"/>
      <c r="B189" s="38"/>
      <c r="C189" s="39"/>
    </row>
    <row r="190" spans="1:5" ht="15.75" x14ac:dyDescent="0.25">
      <c r="A190" s="31"/>
      <c r="B190" s="40"/>
      <c r="C190" s="2"/>
      <c r="D190" s="2"/>
    </row>
    <row r="191" spans="1:5" ht="15.75" x14ac:dyDescent="0.25">
      <c r="A191" s="31"/>
      <c r="B191" s="40"/>
      <c r="C191" s="2"/>
      <c r="D191" s="2"/>
    </row>
    <row r="192" spans="1:5" ht="15.75" x14ac:dyDescent="0.25">
      <c r="A192" s="31"/>
      <c r="B192" s="40"/>
      <c r="C192" s="2"/>
      <c r="D192" s="2"/>
    </row>
    <row r="193" spans="1:4" ht="15.75" x14ac:dyDescent="0.25">
      <c r="A193" s="31"/>
      <c r="B193" s="40"/>
      <c r="C193" s="2"/>
      <c r="D193" s="2"/>
    </row>
    <row r="194" spans="1:4" x14ac:dyDescent="0.25">
      <c r="D194" s="2"/>
    </row>
    <row r="195" spans="1:4" x14ac:dyDescent="0.25">
      <c r="C195" s="2"/>
      <c r="D195" s="2"/>
    </row>
    <row r="196" spans="1:4" x14ac:dyDescent="0.25">
      <c r="C196" s="31"/>
      <c r="D196" s="2"/>
    </row>
    <row r="197" spans="1:4" x14ac:dyDescent="0.25">
      <c r="C197" s="31"/>
      <c r="D197" s="2"/>
    </row>
    <row r="198" spans="1:4" x14ac:dyDescent="0.25">
      <c r="C198" s="31"/>
      <c r="D198" s="2"/>
    </row>
    <row r="199" spans="1:4" x14ac:dyDescent="0.25">
      <c r="C199" s="31"/>
      <c r="D199" s="2"/>
    </row>
    <row r="200" spans="1:4" x14ac:dyDescent="0.25">
      <c r="C200" s="31"/>
      <c r="D200" s="2"/>
    </row>
    <row r="201" spans="1:4" x14ac:dyDescent="0.25">
      <c r="C201" s="31"/>
    </row>
    <row r="202" spans="1:4" x14ac:dyDescent="0.25">
      <c r="C202" s="2"/>
    </row>
    <row r="203" spans="1:4" x14ac:dyDescent="0.25">
      <c r="C203" s="2"/>
    </row>
    <row r="204" spans="1:4" x14ac:dyDescent="0.25">
      <c r="C204" s="2"/>
    </row>
    <row r="205" spans="1:4" x14ac:dyDescent="0.25">
      <c r="C205" s="2"/>
    </row>
    <row r="206" spans="1:4" x14ac:dyDescent="0.25">
      <c r="C206" s="2"/>
    </row>
  </sheetData>
  <mergeCells count="7">
    <mergeCell ref="D188:E188"/>
    <mergeCell ref="D186:E186"/>
    <mergeCell ref="D187:E187"/>
    <mergeCell ref="A1:C2"/>
    <mergeCell ref="D1:E2"/>
    <mergeCell ref="A3:B3"/>
    <mergeCell ref="D185:E18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workbookViewId="0">
      <selection activeCell="I117" sqref="I117"/>
    </sheetView>
  </sheetViews>
  <sheetFormatPr defaultRowHeight="15" x14ac:dyDescent="0.25"/>
  <cols>
    <col min="1" max="1" width="6.140625" customWidth="1"/>
    <col min="2" max="2" width="52.28515625" customWidth="1"/>
    <col min="3" max="3" width="24" customWidth="1"/>
    <col min="4" max="4" width="10.85546875" customWidth="1"/>
    <col min="5" max="5" width="13.7109375" customWidth="1"/>
    <col min="6" max="6" width="10.85546875" customWidth="1"/>
    <col min="7" max="7" width="13.7109375" customWidth="1"/>
    <col min="8" max="8" width="10" bestFit="1" customWidth="1"/>
  </cols>
  <sheetData>
    <row r="1" spans="1:7" ht="15.75" customHeight="1" thickTop="1" x14ac:dyDescent="0.25">
      <c r="A1" s="469" t="s">
        <v>453</v>
      </c>
      <c r="B1" s="470"/>
      <c r="C1" s="471"/>
      <c r="D1" s="475" t="s">
        <v>459</v>
      </c>
      <c r="E1" s="476"/>
      <c r="F1" s="475" t="s">
        <v>464</v>
      </c>
      <c r="G1" s="476"/>
    </row>
    <row r="2" spans="1:7" ht="15.75" thickBot="1" x14ac:dyDescent="0.3">
      <c r="A2" s="472"/>
      <c r="B2" s="473"/>
      <c r="C2" s="474"/>
      <c r="D2" s="477"/>
      <c r="E2" s="478"/>
      <c r="F2" s="477"/>
      <c r="G2" s="478"/>
    </row>
    <row r="3" spans="1:7" ht="16.5" thickTop="1" thickBot="1" x14ac:dyDescent="0.3">
      <c r="A3" s="479" t="s">
        <v>108</v>
      </c>
      <c r="B3" s="480"/>
      <c r="C3" s="328" t="s">
        <v>109</v>
      </c>
      <c r="D3" s="240" t="s">
        <v>0</v>
      </c>
      <c r="E3" s="241" t="s">
        <v>1</v>
      </c>
      <c r="F3" s="240" t="s">
        <v>0</v>
      </c>
      <c r="G3" s="241" t="s">
        <v>1</v>
      </c>
    </row>
    <row r="4" spans="1:7" ht="15.75" thickTop="1" x14ac:dyDescent="0.25">
      <c r="A4" s="206" t="s">
        <v>115</v>
      </c>
      <c r="B4" s="131" t="s">
        <v>2</v>
      </c>
      <c r="C4" s="5">
        <v>1111</v>
      </c>
      <c r="D4" s="42">
        <v>1200000</v>
      </c>
      <c r="E4" s="43"/>
      <c r="F4" s="42">
        <v>1200000</v>
      </c>
      <c r="G4" s="43"/>
    </row>
    <row r="5" spans="1:7" x14ac:dyDescent="0.25">
      <c r="A5" s="207" t="s">
        <v>116</v>
      </c>
      <c r="B5" s="133" t="s">
        <v>3</v>
      </c>
      <c r="C5" s="6">
        <v>1112</v>
      </c>
      <c r="D5" s="44">
        <v>50000</v>
      </c>
      <c r="E5" s="45"/>
      <c r="F5" s="44">
        <v>50000</v>
      </c>
      <c r="G5" s="45"/>
    </row>
    <row r="6" spans="1:7" x14ac:dyDescent="0.25">
      <c r="A6" s="207" t="s">
        <v>117</v>
      </c>
      <c r="B6" s="133" t="s">
        <v>4</v>
      </c>
      <c r="C6" s="6">
        <v>1121</v>
      </c>
      <c r="D6" s="44">
        <v>1100000</v>
      </c>
      <c r="E6" s="45"/>
      <c r="F6" s="44">
        <v>1100000</v>
      </c>
      <c r="G6" s="45"/>
    </row>
    <row r="7" spans="1:7" x14ac:dyDescent="0.25">
      <c r="A7" s="207" t="s">
        <v>118</v>
      </c>
      <c r="B7" s="133" t="s">
        <v>5</v>
      </c>
      <c r="C7" s="6">
        <v>1211</v>
      </c>
      <c r="D7" s="44">
        <v>2800000</v>
      </c>
      <c r="E7" s="45"/>
      <c r="F7" s="44">
        <v>2800000</v>
      </c>
      <c r="G7" s="45"/>
    </row>
    <row r="8" spans="1:7" x14ac:dyDescent="0.25">
      <c r="A8" s="207" t="s">
        <v>119</v>
      </c>
      <c r="B8" s="133" t="s">
        <v>112</v>
      </c>
      <c r="C8" s="6">
        <v>1334</v>
      </c>
      <c r="D8" s="44">
        <v>1100</v>
      </c>
      <c r="E8" s="45"/>
      <c r="F8" s="44">
        <v>1100</v>
      </c>
      <c r="G8" s="45"/>
    </row>
    <row r="9" spans="1:7" x14ac:dyDescent="0.25">
      <c r="A9" s="207" t="s">
        <v>120</v>
      </c>
      <c r="B9" s="134" t="s">
        <v>6</v>
      </c>
      <c r="C9" s="6">
        <v>1341</v>
      </c>
      <c r="D9" s="44">
        <v>7000</v>
      </c>
      <c r="E9" s="45"/>
      <c r="F9" s="44">
        <v>7000</v>
      </c>
      <c r="G9" s="45"/>
    </row>
    <row r="10" spans="1:7" x14ac:dyDescent="0.25">
      <c r="A10" s="207" t="s">
        <v>121</v>
      </c>
      <c r="B10" s="134" t="s">
        <v>7</v>
      </c>
      <c r="C10" s="6">
        <v>1342</v>
      </c>
      <c r="D10" s="44">
        <v>200000</v>
      </c>
      <c r="E10" s="45"/>
      <c r="F10" s="44">
        <v>200000</v>
      </c>
      <c r="G10" s="45"/>
    </row>
    <row r="11" spans="1:7" x14ac:dyDescent="0.25">
      <c r="A11" s="207" t="s">
        <v>122</v>
      </c>
      <c r="B11" s="135" t="s">
        <v>8</v>
      </c>
      <c r="C11" s="7">
        <v>1343</v>
      </c>
      <c r="D11" s="44">
        <v>2400</v>
      </c>
      <c r="E11" s="45"/>
      <c r="F11" s="44">
        <v>2400</v>
      </c>
      <c r="G11" s="45"/>
    </row>
    <row r="12" spans="1:7" x14ac:dyDescent="0.25">
      <c r="A12" s="207" t="s">
        <v>426</v>
      </c>
      <c r="B12" s="134" t="s">
        <v>9</v>
      </c>
      <c r="C12" s="6">
        <v>1361</v>
      </c>
      <c r="D12" s="44">
        <v>10000</v>
      </c>
      <c r="E12" s="45"/>
      <c r="F12" s="44">
        <v>10000</v>
      </c>
      <c r="G12" s="45"/>
    </row>
    <row r="13" spans="1:7" x14ac:dyDescent="0.25">
      <c r="A13" s="207" t="s">
        <v>123</v>
      </c>
      <c r="B13" s="136" t="s">
        <v>10</v>
      </c>
      <c r="C13" s="6">
        <v>1381</v>
      </c>
      <c r="D13" s="44">
        <v>40000</v>
      </c>
      <c r="E13" s="45"/>
      <c r="F13" s="44">
        <v>40000</v>
      </c>
      <c r="G13" s="45"/>
    </row>
    <row r="14" spans="1:7" x14ac:dyDescent="0.25">
      <c r="A14" s="207" t="s">
        <v>124</v>
      </c>
      <c r="B14" s="136" t="s">
        <v>11</v>
      </c>
      <c r="C14" s="6">
        <v>1382</v>
      </c>
      <c r="D14" s="44">
        <v>100</v>
      </c>
      <c r="E14" s="45"/>
      <c r="F14" s="44">
        <v>100</v>
      </c>
      <c r="G14" s="45"/>
    </row>
    <row r="15" spans="1:7" ht="15.75" thickBot="1" x14ac:dyDescent="0.3">
      <c r="A15" s="207" t="s">
        <v>125</v>
      </c>
      <c r="B15" s="137" t="s">
        <v>12</v>
      </c>
      <c r="C15" s="8">
        <v>1511</v>
      </c>
      <c r="D15" s="46">
        <v>255000</v>
      </c>
      <c r="E15" s="47"/>
      <c r="F15" s="46">
        <v>255000</v>
      </c>
      <c r="G15" s="47"/>
    </row>
    <row r="16" spans="1:7" ht="16.5" thickTop="1" thickBot="1" x14ac:dyDescent="0.3">
      <c r="A16" s="207" t="s">
        <v>126</v>
      </c>
      <c r="B16" s="216" t="s">
        <v>80</v>
      </c>
      <c r="C16" s="232"/>
      <c r="D16" s="233">
        <f>SUM(D4:D15)</f>
        <v>5665600</v>
      </c>
      <c r="E16" s="234"/>
      <c r="F16" s="233">
        <f>SUM(F4:F15)</f>
        <v>5665600</v>
      </c>
      <c r="G16" s="234"/>
    </row>
    <row r="17" spans="1:8" ht="16.5" thickTop="1" thickBot="1" x14ac:dyDescent="0.3">
      <c r="A17" s="207" t="s">
        <v>127</v>
      </c>
      <c r="B17" s="250" t="s">
        <v>13</v>
      </c>
      <c r="C17" s="37">
        <v>2460</v>
      </c>
      <c r="D17" s="48">
        <v>70000</v>
      </c>
      <c r="E17" s="53"/>
      <c r="F17" s="48">
        <v>70000</v>
      </c>
      <c r="G17" s="53"/>
    </row>
    <row r="18" spans="1:8" ht="16.5" thickTop="1" thickBot="1" x14ac:dyDescent="0.3">
      <c r="A18" s="207" t="s">
        <v>134</v>
      </c>
      <c r="B18" s="216" t="s">
        <v>82</v>
      </c>
      <c r="C18" s="232"/>
      <c r="D18" s="233">
        <f>SUM(D17:D17)</f>
        <v>70000</v>
      </c>
      <c r="E18" s="234"/>
      <c r="F18" s="233">
        <f>SUM(F17:F17)</f>
        <v>70000</v>
      </c>
      <c r="G18" s="234"/>
    </row>
    <row r="19" spans="1:8" ht="15.75" thickTop="1" x14ac:dyDescent="0.25">
      <c r="A19" s="207" t="s">
        <v>135</v>
      </c>
      <c r="B19" s="248" t="s">
        <v>408</v>
      </c>
      <c r="C19" s="37">
        <v>4111</v>
      </c>
      <c r="D19" s="48">
        <v>0</v>
      </c>
      <c r="E19" s="51"/>
      <c r="F19" s="48">
        <v>0</v>
      </c>
      <c r="G19" s="51"/>
    </row>
    <row r="20" spans="1:8" x14ac:dyDescent="0.25">
      <c r="A20" s="207" t="s">
        <v>136</v>
      </c>
      <c r="B20" s="138" t="s">
        <v>465</v>
      </c>
      <c r="C20" s="6">
        <v>4111</v>
      </c>
      <c r="D20" s="48">
        <v>0</v>
      </c>
      <c r="E20" s="45"/>
      <c r="F20" s="332">
        <v>21633.1</v>
      </c>
      <c r="G20" s="45"/>
      <c r="H20" s="329">
        <v>21633.1</v>
      </c>
    </row>
    <row r="21" spans="1:8" x14ac:dyDescent="0.25">
      <c r="A21" s="207" t="s">
        <v>137</v>
      </c>
      <c r="B21" s="249" t="s">
        <v>396</v>
      </c>
      <c r="C21" s="37">
        <v>4112</v>
      </c>
      <c r="D21" s="52">
        <v>92900</v>
      </c>
      <c r="E21" s="53"/>
      <c r="F21" s="52">
        <v>92900</v>
      </c>
      <c r="G21" s="53"/>
    </row>
    <row r="22" spans="1:8" x14ac:dyDescent="0.25">
      <c r="A22" s="207" t="s">
        <v>128</v>
      </c>
      <c r="B22" s="249" t="s">
        <v>326</v>
      </c>
      <c r="C22" s="37">
        <v>4116</v>
      </c>
      <c r="D22" s="52">
        <v>0</v>
      </c>
      <c r="E22" s="53"/>
      <c r="F22" s="52">
        <v>0</v>
      </c>
      <c r="G22" s="53"/>
    </row>
    <row r="23" spans="1:8" x14ac:dyDescent="0.25">
      <c r="A23" s="207" t="s">
        <v>138</v>
      </c>
      <c r="B23" s="250" t="s">
        <v>456</v>
      </c>
      <c r="C23" s="37">
        <v>4116</v>
      </c>
      <c r="D23" s="52">
        <v>0</v>
      </c>
      <c r="E23" s="49"/>
      <c r="F23" s="52">
        <v>0</v>
      </c>
      <c r="G23" s="49"/>
    </row>
    <row r="24" spans="1:8" x14ac:dyDescent="0.25">
      <c r="A24" s="207" t="s">
        <v>139</v>
      </c>
      <c r="B24" s="250" t="s">
        <v>403</v>
      </c>
      <c r="C24" s="37">
        <v>4116</v>
      </c>
      <c r="D24" s="52">
        <v>0</v>
      </c>
      <c r="E24" s="51"/>
      <c r="F24" s="52">
        <v>0</v>
      </c>
      <c r="G24" s="51"/>
    </row>
    <row r="25" spans="1:8" x14ac:dyDescent="0.25">
      <c r="A25" s="207" t="s">
        <v>140</v>
      </c>
      <c r="B25" s="250" t="s">
        <v>14</v>
      </c>
      <c r="C25" s="37">
        <v>4122</v>
      </c>
      <c r="D25" s="52">
        <v>0</v>
      </c>
      <c r="E25" s="53"/>
      <c r="F25" s="52">
        <v>0</v>
      </c>
      <c r="G25" s="53"/>
    </row>
    <row r="26" spans="1:8" x14ac:dyDescent="0.25">
      <c r="A26" s="207" t="s">
        <v>141</v>
      </c>
      <c r="B26" s="250" t="s">
        <v>73</v>
      </c>
      <c r="C26" s="251">
        <v>4122</v>
      </c>
      <c r="D26" s="57">
        <v>0</v>
      </c>
      <c r="E26" s="53"/>
      <c r="F26" s="57">
        <v>0</v>
      </c>
      <c r="G26" s="53"/>
    </row>
    <row r="27" spans="1:8" x14ac:dyDescent="0.25">
      <c r="A27" s="207" t="s">
        <v>142</v>
      </c>
      <c r="B27" s="250" t="s">
        <v>318</v>
      </c>
      <c r="C27" s="252">
        <v>4122</v>
      </c>
      <c r="D27" s="52">
        <v>0</v>
      </c>
      <c r="E27" s="53"/>
      <c r="F27" s="52">
        <v>0</v>
      </c>
      <c r="G27" s="53"/>
    </row>
    <row r="28" spans="1:8" x14ac:dyDescent="0.25">
      <c r="A28" s="207" t="s">
        <v>143</v>
      </c>
      <c r="B28" s="250" t="s">
        <v>460</v>
      </c>
      <c r="C28" s="37">
        <v>4122</v>
      </c>
      <c r="D28" s="52">
        <v>30000</v>
      </c>
      <c r="E28" s="49"/>
      <c r="F28" s="52">
        <v>30000</v>
      </c>
      <c r="G28" s="49"/>
    </row>
    <row r="29" spans="1:8" x14ac:dyDescent="0.25">
      <c r="A29" s="207" t="s">
        <v>144</v>
      </c>
      <c r="B29" s="250" t="s">
        <v>366</v>
      </c>
      <c r="C29" s="37">
        <v>4122</v>
      </c>
      <c r="D29" s="52">
        <v>0</v>
      </c>
      <c r="E29" s="49"/>
      <c r="F29" s="52">
        <v>0</v>
      </c>
      <c r="G29" s="49"/>
    </row>
    <row r="30" spans="1:8" x14ac:dyDescent="0.25">
      <c r="A30" s="207" t="s">
        <v>145</v>
      </c>
      <c r="B30" s="250" t="s">
        <v>372</v>
      </c>
      <c r="C30" s="253">
        <v>4122</v>
      </c>
      <c r="D30" s="48">
        <v>0</v>
      </c>
      <c r="E30" s="53"/>
      <c r="F30" s="48">
        <v>0</v>
      </c>
      <c r="G30" s="53"/>
    </row>
    <row r="31" spans="1:8" x14ac:dyDescent="0.25">
      <c r="A31" s="207" t="s">
        <v>146</v>
      </c>
      <c r="B31" s="250" t="s">
        <v>461</v>
      </c>
      <c r="C31" s="37">
        <v>4129</v>
      </c>
      <c r="D31" s="48">
        <v>10000</v>
      </c>
      <c r="E31" s="53"/>
      <c r="F31" s="48">
        <v>10000</v>
      </c>
      <c r="G31" s="53"/>
    </row>
    <row r="32" spans="1:8" x14ac:dyDescent="0.25">
      <c r="A32" s="207" t="s">
        <v>147</v>
      </c>
      <c r="B32" s="254" t="s">
        <v>368</v>
      </c>
      <c r="C32" s="255">
        <v>4222</v>
      </c>
      <c r="D32" s="52">
        <v>0</v>
      </c>
      <c r="E32" s="49"/>
      <c r="F32" s="52">
        <v>0</v>
      </c>
      <c r="G32" s="49"/>
    </row>
    <row r="33" spans="1:8" ht="15.75" thickBot="1" x14ac:dyDescent="0.3">
      <c r="A33" s="207" t="s">
        <v>148</v>
      </c>
      <c r="B33" s="256" t="s">
        <v>373</v>
      </c>
      <c r="C33" s="257">
        <v>4222</v>
      </c>
      <c r="D33" s="57">
        <v>0</v>
      </c>
      <c r="E33" s="258"/>
      <c r="F33" s="57">
        <v>0</v>
      </c>
      <c r="G33" s="258"/>
    </row>
    <row r="34" spans="1:8" ht="16.5" thickTop="1" thickBot="1" x14ac:dyDescent="0.3">
      <c r="A34" s="207" t="s">
        <v>149</v>
      </c>
      <c r="B34" s="216" t="s">
        <v>81</v>
      </c>
      <c r="C34" s="232"/>
      <c r="D34" s="233">
        <f>SUM(D19:D33)</f>
        <v>132900</v>
      </c>
      <c r="E34" s="234"/>
      <c r="F34" s="233">
        <f>SUM(F19:F33)</f>
        <v>154533.1</v>
      </c>
      <c r="G34" s="234"/>
    </row>
    <row r="35" spans="1:8" ht="16.5" thickTop="1" thickBot="1" x14ac:dyDescent="0.3">
      <c r="A35" s="207" t="s">
        <v>150</v>
      </c>
      <c r="B35" s="259" t="s">
        <v>377</v>
      </c>
      <c r="C35" s="252">
        <v>5169</v>
      </c>
      <c r="D35" s="112">
        <v>0</v>
      </c>
      <c r="E35" s="67">
        <v>500</v>
      </c>
      <c r="F35" s="112">
        <v>0</v>
      </c>
      <c r="G35" s="67">
        <v>500</v>
      </c>
    </row>
    <row r="36" spans="1:8" ht="16.5" thickTop="1" thickBot="1" x14ac:dyDescent="0.3">
      <c r="A36" s="207" t="s">
        <v>151</v>
      </c>
      <c r="B36" s="216" t="s">
        <v>376</v>
      </c>
      <c r="C36" s="226"/>
      <c r="D36" s="227">
        <f t="shared" ref="D36:E36" si="0">SUM(D35)</f>
        <v>0</v>
      </c>
      <c r="E36" s="228">
        <f t="shared" si="0"/>
        <v>500</v>
      </c>
      <c r="F36" s="227">
        <f t="shared" ref="F36:G36" si="1">SUM(F35)</f>
        <v>0</v>
      </c>
      <c r="G36" s="228">
        <f t="shared" si="1"/>
        <v>500</v>
      </c>
    </row>
    <row r="37" spans="1:8" ht="15.75" thickTop="1" x14ac:dyDescent="0.25">
      <c r="A37" s="207" t="s">
        <v>152</v>
      </c>
      <c r="B37" s="260" t="s">
        <v>324</v>
      </c>
      <c r="C37" s="261" t="s">
        <v>15</v>
      </c>
      <c r="D37" s="262">
        <v>0</v>
      </c>
      <c r="E37" s="59">
        <v>1000</v>
      </c>
      <c r="F37" s="262">
        <v>0</v>
      </c>
      <c r="G37" s="59">
        <v>1000</v>
      </c>
    </row>
    <row r="38" spans="1:8" ht="15.75" thickBot="1" x14ac:dyDescent="0.3">
      <c r="A38" s="207" t="s">
        <v>153</v>
      </c>
      <c r="B38" s="263" t="s">
        <v>263</v>
      </c>
      <c r="C38" s="255">
        <v>5156.5168999999996</v>
      </c>
      <c r="D38" s="264">
        <v>0</v>
      </c>
      <c r="E38" s="61">
        <v>3000</v>
      </c>
      <c r="F38" s="264">
        <v>0</v>
      </c>
      <c r="G38" s="61">
        <v>3000</v>
      </c>
    </row>
    <row r="39" spans="1:8" ht="16.5" thickTop="1" thickBot="1" x14ac:dyDescent="0.3">
      <c r="A39" s="207" t="s">
        <v>154</v>
      </c>
      <c r="B39" s="216" t="s">
        <v>83</v>
      </c>
      <c r="C39" s="230"/>
      <c r="D39" s="235">
        <f t="shared" ref="D39:E39" si="2">SUM(D37:D38)</f>
        <v>0</v>
      </c>
      <c r="E39" s="236">
        <f t="shared" si="2"/>
        <v>4000</v>
      </c>
      <c r="F39" s="235">
        <f t="shared" ref="F39:G39" si="3">SUM(F37:F38)</f>
        <v>0</v>
      </c>
      <c r="G39" s="236">
        <f t="shared" si="3"/>
        <v>4000</v>
      </c>
    </row>
    <row r="40" spans="1:8" ht="15.75" thickTop="1" x14ac:dyDescent="0.25">
      <c r="A40" s="207" t="s">
        <v>155</v>
      </c>
      <c r="B40" s="260" t="s">
        <v>264</v>
      </c>
      <c r="C40" s="261">
        <v>2112</v>
      </c>
      <c r="D40" s="62">
        <v>45000</v>
      </c>
      <c r="E40" s="72"/>
      <c r="F40" s="62">
        <v>45000</v>
      </c>
      <c r="G40" s="72"/>
    </row>
    <row r="41" spans="1:8" ht="15.75" thickBot="1" x14ac:dyDescent="0.3">
      <c r="A41" s="207" t="s">
        <v>156</v>
      </c>
      <c r="B41" s="263" t="s">
        <v>268</v>
      </c>
      <c r="C41" s="255" t="s">
        <v>16</v>
      </c>
      <c r="D41" s="111"/>
      <c r="E41" s="49">
        <v>45000</v>
      </c>
      <c r="F41" s="111"/>
      <c r="G41" s="49">
        <v>45000</v>
      </c>
    </row>
    <row r="42" spans="1:8" ht="16.5" thickTop="1" thickBot="1" x14ac:dyDescent="0.3">
      <c r="A42" s="207" t="s">
        <v>157</v>
      </c>
      <c r="B42" s="216" t="s">
        <v>84</v>
      </c>
      <c r="C42" s="232"/>
      <c r="D42" s="233">
        <f t="shared" ref="D42:E42" si="4">SUM(D40:D41)</f>
        <v>45000</v>
      </c>
      <c r="E42" s="234">
        <f t="shared" si="4"/>
        <v>45000</v>
      </c>
      <c r="F42" s="233">
        <f t="shared" ref="F42:G42" si="5">SUM(F40:F41)</f>
        <v>45000</v>
      </c>
      <c r="G42" s="234">
        <f t="shared" si="5"/>
        <v>45000</v>
      </c>
    </row>
    <row r="43" spans="1:8" ht="15.75" thickTop="1" x14ac:dyDescent="0.25">
      <c r="A43" s="207" t="s">
        <v>158</v>
      </c>
      <c r="B43" s="144" t="s">
        <v>321</v>
      </c>
      <c r="C43" s="269" t="s">
        <v>316</v>
      </c>
      <c r="D43" s="62">
        <v>2000</v>
      </c>
      <c r="E43" s="270">
        <v>4000000</v>
      </c>
      <c r="F43" s="330">
        <v>9020</v>
      </c>
      <c r="G43" s="270">
        <v>4000000</v>
      </c>
      <c r="H43" s="329">
        <v>7020</v>
      </c>
    </row>
    <row r="44" spans="1:8" x14ac:dyDescent="0.25">
      <c r="A44" s="207" t="s">
        <v>159</v>
      </c>
      <c r="B44" s="259" t="s">
        <v>266</v>
      </c>
      <c r="C44" s="252" t="s">
        <v>17</v>
      </c>
      <c r="D44" s="112"/>
      <c r="E44" s="67">
        <v>40000</v>
      </c>
      <c r="F44" s="112"/>
      <c r="G44" s="341">
        <v>100000</v>
      </c>
      <c r="H44" s="329">
        <v>40000</v>
      </c>
    </row>
    <row r="45" spans="1:8" x14ac:dyDescent="0.25">
      <c r="A45" s="207" t="s">
        <v>160</v>
      </c>
      <c r="B45" s="265" t="s">
        <v>18</v>
      </c>
      <c r="C45" s="37" t="s">
        <v>19</v>
      </c>
      <c r="D45" s="48"/>
      <c r="E45" s="53">
        <v>300000</v>
      </c>
      <c r="F45" s="48"/>
      <c r="G45" s="342">
        <v>280000</v>
      </c>
      <c r="H45" s="329"/>
    </row>
    <row r="46" spans="1:8" ht="15.75" thickBot="1" x14ac:dyDescent="0.3">
      <c r="A46" s="207" t="s">
        <v>161</v>
      </c>
      <c r="B46" s="169" t="s">
        <v>402</v>
      </c>
      <c r="C46" s="254" t="s">
        <v>401</v>
      </c>
      <c r="D46" s="68"/>
      <c r="E46" s="69">
        <v>30000</v>
      </c>
      <c r="F46" s="68"/>
      <c r="G46" s="69">
        <v>30000</v>
      </c>
      <c r="H46" s="329"/>
    </row>
    <row r="47" spans="1:8" ht="15.75" customHeight="1" thickTop="1" thickBot="1" x14ac:dyDescent="0.3">
      <c r="A47" s="207" t="s">
        <v>162</v>
      </c>
      <c r="B47" s="216" t="s">
        <v>85</v>
      </c>
      <c r="C47" s="232"/>
      <c r="D47" s="233">
        <f>SUM(D43:D45)</f>
        <v>2000</v>
      </c>
      <c r="E47" s="234">
        <f>SUM(E43:E46)</f>
        <v>4370000</v>
      </c>
      <c r="F47" s="233">
        <f>SUM(F43:F45)</f>
        <v>9020</v>
      </c>
      <c r="G47" s="234">
        <f>SUM(G43:G46)</f>
        <v>4410000</v>
      </c>
      <c r="H47" s="329"/>
    </row>
    <row r="48" spans="1:8" ht="15.75" thickTop="1" x14ac:dyDescent="0.25">
      <c r="A48" s="207" t="s">
        <v>166</v>
      </c>
      <c r="B48" s="272" t="s">
        <v>75</v>
      </c>
      <c r="C48" s="269" t="s">
        <v>76</v>
      </c>
      <c r="D48" s="112"/>
      <c r="E48" s="72">
        <v>80000</v>
      </c>
      <c r="F48" s="112"/>
      <c r="G48" s="72">
        <v>80000</v>
      </c>
      <c r="H48" s="329"/>
    </row>
    <row r="49" spans="1:8" x14ac:dyDescent="0.25">
      <c r="A49" s="207" t="s">
        <v>167</v>
      </c>
      <c r="B49" s="259" t="s">
        <v>400</v>
      </c>
      <c r="C49" s="257">
        <v>6121</v>
      </c>
      <c r="D49" s="273"/>
      <c r="E49" s="51">
        <v>50000</v>
      </c>
      <c r="F49" s="273"/>
      <c r="G49" s="51">
        <v>50000</v>
      </c>
      <c r="H49" s="329"/>
    </row>
    <row r="50" spans="1:8" ht="15.75" thickBot="1" x14ac:dyDescent="0.3">
      <c r="A50" s="207" t="s">
        <v>168</v>
      </c>
      <c r="B50" s="271" t="s">
        <v>20</v>
      </c>
      <c r="C50" s="37">
        <v>6349</v>
      </c>
      <c r="D50" s="68">
        <v>0</v>
      </c>
      <c r="E50" s="69"/>
      <c r="F50" s="68">
        <v>0</v>
      </c>
      <c r="G50" s="69"/>
      <c r="H50" s="329"/>
    </row>
    <row r="51" spans="1:8" ht="16.5" thickTop="1" thickBot="1" x14ac:dyDescent="0.3">
      <c r="A51" s="207" t="s">
        <v>169</v>
      </c>
      <c r="B51" s="216" t="s">
        <v>86</v>
      </c>
      <c r="C51" s="230"/>
      <c r="D51" s="227">
        <f>SUM(D48+D50)</f>
        <v>0</v>
      </c>
      <c r="E51" s="228">
        <f>SUM(E48+E50+E49)</f>
        <v>130000</v>
      </c>
      <c r="F51" s="227">
        <f>SUM(F48+F50)</f>
        <v>0</v>
      </c>
      <c r="G51" s="228">
        <f>SUM(G48+G50+G49)</f>
        <v>130000</v>
      </c>
      <c r="H51" s="329"/>
    </row>
    <row r="52" spans="1:8" ht="15.75" thickTop="1" x14ac:dyDescent="0.25">
      <c r="A52" s="207" t="s">
        <v>132</v>
      </c>
      <c r="B52" s="260" t="s">
        <v>267</v>
      </c>
      <c r="C52" s="261">
        <v>5139</v>
      </c>
      <c r="D52" s="112"/>
      <c r="E52" s="72">
        <v>5000</v>
      </c>
      <c r="F52" s="112"/>
      <c r="G52" s="72">
        <v>5000</v>
      </c>
      <c r="H52" s="329"/>
    </row>
    <row r="53" spans="1:8" ht="15.75" thickBot="1" x14ac:dyDescent="0.3">
      <c r="A53" s="207" t="s">
        <v>170</v>
      </c>
      <c r="B53" s="271" t="s">
        <v>378</v>
      </c>
      <c r="C53" s="37" t="s">
        <v>379</v>
      </c>
      <c r="D53" s="68"/>
      <c r="E53" s="69">
        <v>5000</v>
      </c>
      <c r="F53" s="68"/>
      <c r="G53" s="69">
        <v>5000</v>
      </c>
      <c r="H53" s="329"/>
    </row>
    <row r="54" spans="1:8" ht="16.5" thickTop="1" thickBot="1" x14ac:dyDescent="0.3">
      <c r="A54" s="207" t="s">
        <v>171</v>
      </c>
      <c r="B54" s="216" t="s">
        <v>419</v>
      </c>
      <c r="C54" s="226"/>
      <c r="D54" s="227">
        <f t="shared" ref="D54:E54" si="6">SUM(D52:D53)</f>
        <v>0</v>
      </c>
      <c r="E54" s="228">
        <f t="shared" si="6"/>
        <v>10000</v>
      </c>
      <c r="F54" s="227">
        <f t="shared" ref="F54:G54" si="7">SUM(F52:F53)</f>
        <v>0</v>
      </c>
      <c r="G54" s="228">
        <f t="shared" si="7"/>
        <v>10000</v>
      </c>
      <c r="H54" s="329"/>
    </row>
    <row r="55" spans="1:8" ht="15.75" thickTop="1" x14ac:dyDescent="0.25">
      <c r="A55" s="207" t="s">
        <v>172</v>
      </c>
      <c r="B55" s="268" t="s">
        <v>404</v>
      </c>
      <c r="C55" s="269" t="s">
        <v>405</v>
      </c>
      <c r="D55" s="62">
        <v>60000</v>
      </c>
      <c r="E55" s="270">
        <v>0</v>
      </c>
      <c r="F55" s="62">
        <v>60000</v>
      </c>
      <c r="G55" s="270">
        <v>0</v>
      </c>
      <c r="H55" s="329"/>
    </row>
    <row r="56" spans="1:8" x14ac:dyDescent="0.25">
      <c r="A56" s="207" t="s">
        <v>173</v>
      </c>
      <c r="B56" s="259" t="s">
        <v>269</v>
      </c>
      <c r="C56" s="252" t="s">
        <v>21</v>
      </c>
      <c r="D56" s="112"/>
      <c r="E56" s="67">
        <v>30000</v>
      </c>
      <c r="F56" s="112"/>
      <c r="G56" s="67">
        <v>30000</v>
      </c>
      <c r="H56" s="329"/>
    </row>
    <row r="57" spans="1:8" ht="15.75" thickBot="1" x14ac:dyDescent="0.3">
      <c r="A57" s="207" t="s">
        <v>163</v>
      </c>
      <c r="B57" s="265" t="s">
        <v>22</v>
      </c>
      <c r="C57" s="37">
        <v>5331</v>
      </c>
      <c r="D57" s="48"/>
      <c r="E57" s="53">
        <v>500000</v>
      </c>
      <c r="F57" s="48"/>
      <c r="G57" s="53">
        <v>500000</v>
      </c>
      <c r="H57" s="329"/>
    </row>
    <row r="58" spans="1:8" ht="16.5" thickTop="1" thickBot="1" x14ac:dyDescent="0.3">
      <c r="A58" s="207" t="s">
        <v>174</v>
      </c>
      <c r="B58" s="216" t="s">
        <v>87</v>
      </c>
      <c r="C58" s="226"/>
      <c r="D58" s="227">
        <f t="shared" ref="D58:E58" si="8">SUM(D55:D57)</f>
        <v>60000</v>
      </c>
      <c r="E58" s="228">
        <f t="shared" si="8"/>
        <v>530000</v>
      </c>
      <c r="F58" s="227">
        <f t="shared" ref="F58:G58" si="9">SUM(F55:F57)</f>
        <v>60000</v>
      </c>
      <c r="G58" s="228">
        <f t="shared" si="9"/>
        <v>530000</v>
      </c>
      <c r="H58" s="329"/>
    </row>
    <row r="59" spans="1:8" ht="16.5" thickTop="1" thickBot="1" x14ac:dyDescent="0.3">
      <c r="A59" s="207" t="s">
        <v>175</v>
      </c>
      <c r="B59" s="259" t="s">
        <v>274</v>
      </c>
      <c r="C59" s="252">
        <v>5192</v>
      </c>
      <c r="D59" s="112"/>
      <c r="E59" s="67">
        <v>0</v>
      </c>
      <c r="F59" s="112"/>
      <c r="G59" s="67">
        <v>0</v>
      </c>
      <c r="H59" s="329"/>
    </row>
    <row r="60" spans="1:8" ht="16.5" thickTop="1" thickBot="1" x14ac:dyDescent="0.3">
      <c r="A60" s="207" t="s">
        <v>176</v>
      </c>
      <c r="B60" s="216" t="s">
        <v>88</v>
      </c>
      <c r="C60" s="226"/>
      <c r="D60" s="227">
        <f t="shared" ref="D60:E60" si="10">SUM(D59)</f>
        <v>0</v>
      </c>
      <c r="E60" s="228">
        <f t="shared" si="10"/>
        <v>0</v>
      </c>
      <c r="F60" s="227">
        <f t="shared" ref="F60:G60" si="11">SUM(F59)</f>
        <v>0</v>
      </c>
      <c r="G60" s="228">
        <f t="shared" si="11"/>
        <v>0</v>
      </c>
      <c r="H60" s="329"/>
    </row>
    <row r="61" spans="1:8" ht="15.75" thickTop="1" x14ac:dyDescent="0.25">
      <c r="A61" s="207" t="s">
        <v>177</v>
      </c>
      <c r="B61" s="265" t="s">
        <v>399</v>
      </c>
      <c r="C61" s="253" t="s">
        <v>397</v>
      </c>
      <c r="D61" s="48">
        <v>10000</v>
      </c>
      <c r="E61" s="74"/>
      <c r="F61" s="48">
        <v>10000</v>
      </c>
      <c r="G61" s="74"/>
      <c r="H61" s="329"/>
    </row>
    <row r="62" spans="1:8" x14ac:dyDescent="0.25">
      <c r="A62" s="207" t="s">
        <v>178</v>
      </c>
      <c r="B62" s="265" t="s">
        <v>298</v>
      </c>
      <c r="C62" s="37" t="s">
        <v>23</v>
      </c>
      <c r="D62" s="48"/>
      <c r="E62" s="74">
        <v>180000</v>
      </c>
      <c r="F62" s="48"/>
      <c r="G62" s="343">
        <v>176000</v>
      </c>
      <c r="H62" s="329"/>
    </row>
    <row r="63" spans="1:8" x14ac:dyDescent="0.25">
      <c r="A63" s="207" t="s">
        <v>179</v>
      </c>
      <c r="B63" s="265" t="s">
        <v>275</v>
      </c>
      <c r="C63" s="37" t="s">
        <v>77</v>
      </c>
      <c r="D63" s="48"/>
      <c r="E63" s="74">
        <v>15000</v>
      </c>
      <c r="F63" s="48"/>
      <c r="G63" s="343">
        <v>19000</v>
      </c>
      <c r="H63" s="329"/>
    </row>
    <row r="64" spans="1:8" ht="15.75" thickBot="1" x14ac:dyDescent="0.3">
      <c r="A64" s="207" t="s">
        <v>180</v>
      </c>
      <c r="B64" s="169" t="s">
        <v>24</v>
      </c>
      <c r="C64" s="266" t="s">
        <v>25</v>
      </c>
      <c r="D64" s="267"/>
      <c r="E64" s="74">
        <v>5000</v>
      </c>
      <c r="F64" s="267"/>
      <c r="G64" s="74">
        <v>5000</v>
      </c>
      <c r="H64" s="329"/>
    </row>
    <row r="65" spans="1:8" ht="16.5" thickTop="1" thickBot="1" x14ac:dyDescent="0.3">
      <c r="A65" s="207" t="s">
        <v>181</v>
      </c>
      <c r="B65" s="216" t="s">
        <v>89</v>
      </c>
      <c r="C65" s="226"/>
      <c r="D65" s="227">
        <f t="shared" ref="D65:E65" si="12">SUM(D61:D64)</f>
        <v>10000</v>
      </c>
      <c r="E65" s="229">
        <f t="shared" si="12"/>
        <v>200000</v>
      </c>
      <c r="F65" s="227">
        <f t="shared" ref="F65:G65" si="13">SUM(F61:F64)</f>
        <v>10000</v>
      </c>
      <c r="G65" s="229">
        <f t="shared" si="13"/>
        <v>200000</v>
      </c>
      <c r="H65" s="329"/>
    </row>
    <row r="66" spans="1:8" ht="15.75" thickTop="1" x14ac:dyDescent="0.25">
      <c r="A66" s="207" t="s">
        <v>182</v>
      </c>
      <c r="B66" s="274" t="s">
        <v>398</v>
      </c>
      <c r="C66" s="275" t="s">
        <v>397</v>
      </c>
      <c r="D66" s="262">
        <v>30000</v>
      </c>
      <c r="E66" s="76"/>
      <c r="F66" s="331">
        <v>30200</v>
      </c>
      <c r="G66" s="76"/>
      <c r="H66" s="329">
        <v>200</v>
      </c>
    </row>
    <row r="67" spans="1:8" x14ac:dyDescent="0.25">
      <c r="A67" s="207" t="s">
        <v>183</v>
      </c>
      <c r="B67" s="265" t="s">
        <v>299</v>
      </c>
      <c r="C67" s="37" t="s">
        <v>327</v>
      </c>
      <c r="D67" s="48"/>
      <c r="E67" s="78">
        <v>0</v>
      </c>
      <c r="F67" s="48"/>
      <c r="G67" s="78">
        <v>0</v>
      </c>
      <c r="H67" s="329"/>
    </row>
    <row r="68" spans="1:8" x14ac:dyDescent="0.25">
      <c r="A68" s="207" t="s">
        <v>165</v>
      </c>
      <c r="B68" s="265" t="s">
        <v>270</v>
      </c>
      <c r="C68" s="37" t="s">
        <v>26</v>
      </c>
      <c r="D68" s="48"/>
      <c r="E68" s="78">
        <v>40000</v>
      </c>
      <c r="F68" s="48"/>
      <c r="G68" s="78">
        <v>40000</v>
      </c>
      <c r="H68" s="329"/>
    </row>
    <row r="69" spans="1:8" ht="15.75" thickBot="1" x14ac:dyDescent="0.3">
      <c r="A69" s="207" t="s">
        <v>184</v>
      </c>
      <c r="B69" s="276" t="s">
        <v>261</v>
      </c>
      <c r="C69" s="269" t="s">
        <v>259</v>
      </c>
      <c r="D69" s="79"/>
      <c r="E69" s="74">
        <v>55000</v>
      </c>
      <c r="F69" s="79"/>
      <c r="G69" s="74">
        <v>55000</v>
      </c>
      <c r="H69" s="329"/>
    </row>
    <row r="70" spans="1:8" ht="16.5" thickTop="1" thickBot="1" x14ac:dyDescent="0.3">
      <c r="A70" s="207" t="s">
        <v>185</v>
      </c>
      <c r="B70" s="216" t="s">
        <v>90</v>
      </c>
      <c r="C70" s="230"/>
      <c r="D70" s="227">
        <f t="shared" ref="D70:E70" si="14">SUM(D66:D69)</f>
        <v>30000</v>
      </c>
      <c r="E70" s="229">
        <f t="shared" si="14"/>
        <v>95000</v>
      </c>
      <c r="F70" s="227">
        <f t="shared" ref="F70:G70" si="15">SUM(F66:F69)</f>
        <v>30200</v>
      </c>
      <c r="G70" s="229">
        <f t="shared" si="15"/>
        <v>95000</v>
      </c>
      <c r="H70" s="329"/>
    </row>
    <row r="71" spans="1:8" ht="15.75" thickTop="1" x14ac:dyDescent="0.25">
      <c r="A71" s="207" t="s">
        <v>186</v>
      </c>
      <c r="B71" s="274" t="s">
        <v>260</v>
      </c>
      <c r="C71" s="275">
        <v>5021</v>
      </c>
      <c r="D71" s="262"/>
      <c r="E71" s="76">
        <v>3000</v>
      </c>
      <c r="F71" s="262"/>
      <c r="G71" s="76">
        <v>3000</v>
      </c>
      <c r="H71" s="329"/>
    </row>
    <row r="72" spans="1:8" x14ac:dyDescent="0.25">
      <c r="A72" s="207" t="s">
        <v>187</v>
      </c>
      <c r="B72" s="265" t="s">
        <v>276</v>
      </c>
      <c r="C72" s="37" t="s">
        <v>29</v>
      </c>
      <c r="D72" s="48"/>
      <c r="E72" s="78">
        <v>1000</v>
      </c>
      <c r="F72" s="48"/>
      <c r="G72" s="78">
        <v>1000</v>
      </c>
      <c r="H72" s="329"/>
    </row>
    <row r="73" spans="1:8" x14ac:dyDescent="0.25">
      <c r="A73" s="207" t="s">
        <v>188</v>
      </c>
      <c r="B73" s="265" t="s">
        <v>457</v>
      </c>
      <c r="C73" s="37">
        <v>5169</v>
      </c>
      <c r="D73" s="48"/>
      <c r="E73" s="78">
        <v>100000</v>
      </c>
      <c r="F73" s="48"/>
      <c r="G73" s="78">
        <v>100000</v>
      </c>
      <c r="H73" s="329"/>
    </row>
    <row r="74" spans="1:8" x14ac:dyDescent="0.25">
      <c r="A74" s="207" t="s">
        <v>189</v>
      </c>
      <c r="B74" s="265" t="s">
        <v>28</v>
      </c>
      <c r="C74" s="37">
        <v>5199</v>
      </c>
      <c r="D74" s="48"/>
      <c r="E74" s="78">
        <v>10000</v>
      </c>
      <c r="F74" s="48"/>
      <c r="G74" s="78">
        <v>10000</v>
      </c>
      <c r="H74" s="329"/>
    </row>
    <row r="75" spans="1:8" x14ac:dyDescent="0.25">
      <c r="A75" s="207" t="s">
        <v>190</v>
      </c>
      <c r="B75" s="265" t="s">
        <v>78</v>
      </c>
      <c r="C75" s="37" t="s">
        <v>27</v>
      </c>
      <c r="D75" s="48"/>
      <c r="E75" s="78">
        <v>3000</v>
      </c>
      <c r="F75" s="48"/>
      <c r="G75" s="78">
        <v>3000</v>
      </c>
      <c r="H75" s="329"/>
    </row>
    <row r="76" spans="1:8" ht="15.75" thickBot="1" x14ac:dyDescent="0.3">
      <c r="A76" s="207" t="s">
        <v>191</v>
      </c>
      <c r="B76" s="277" t="s">
        <v>74</v>
      </c>
      <c r="C76" s="278">
        <v>5169</v>
      </c>
      <c r="D76" s="48"/>
      <c r="E76" s="78">
        <v>0</v>
      </c>
      <c r="F76" s="48"/>
      <c r="G76" s="78">
        <v>0</v>
      </c>
      <c r="H76" s="329"/>
    </row>
    <row r="77" spans="1:8" ht="16.5" thickTop="1" thickBot="1" x14ac:dyDescent="0.3">
      <c r="A77" s="207" t="s">
        <v>192</v>
      </c>
      <c r="B77" s="216" t="s">
        <v>91</v>
      </c>
      <c r="C77" s="230"/>
      <c r="D77" s="227">
        <f t="shared" ref="D77:E77" si="16">SUM(D71:D76)</f>
        <v>0</v>
      </c>
      <c r="E77" s="229">
        <f t="shared" si="16"/>
        <v>117000</v>
      </c>
      <c r="F77" s="227">
        <f t="shared" ref="F77:G77" si="17">SUM(F71:F76)</f>
        <v>0</v>
      </c>
      <c r="G77" s="229">
        <f t="shared" si="17"/>
        <v>117000</v>
      </c>
      <c r="H77" s="329"/>
    </row>
    <row r="78" spans="1:8" ht="15.75" thickTop="1" x14ac:dyDescent="0.25">
      <c r="A78" s="207" t="s">
        <v>193</v>
      </c>
      <c r="B78" s="265" t="s">
        <v>380</v>
      </c>
      <c r="C78" s="37">
        <v>5171</v>
      </c>
      <c r="D78" s="48"/>
      <c r="E78" s="74">
        <v>0</v>
      </c>
      <c r="F78" s="48"/>
      <c r="G78" s="74">
        <v>0</v>
      </c>
      <c r="H78" s="329"/>
    </row>
    <row r="79" spans="1:8" x14ac:dyDescent="0.25">
      <c r="A79" s="207" t="s">
        <v>194</v>
      </c>
      <c r="B79" s="265" t="s">
        <v>329</v>
      </c>
      <c r="C79" s="37">
        <v>5171</v>
      </c>
      <c r="D79" s="48"/>
      <c r="E79" s="74">
        <v>0</v>
      </c>
      <c r="F79" s="48"/>
      <c r="G79" s="74">
        <v>0</v>
      </c>
      <c r="H79" s="329"/>
    </row>
    <row r="80" spans="1:8" x14ac:dyDescent="0.25">
      <c r="A80" s="207" t="s">
        <v>195</v>
      </c>
      <c r="B80" s="265" t="s">
        <v>277</v>
      </c>
      <c r="C80" s="254">
        <v>5169.5171</v>
      </c>
      <c r="D80" s="48"/>
      <c r="E80" s="74">
        <v>0</v>
      </c>
      <c r="F80" s="48"/>
      <c r="G80" s="74">
        <v>0</v>
      </c>
      <c r="H80" s="329"/>
    </row>
    <row r="81" spans="1:8" ht="15.75" thickBot="1" x14ac:dyDescent="0.3">
      <c r="A81" s="207" t="s">
        <v>196</v>
      </c>
      <c r="B81" s="277" t="s">
        <v>278</v>
      </c>
      <c r="C81" s="278">
        <v>5223</v>
      </c>
      <c r="D81" s="273"/>
      <c r="E81" s="80">
        <v>0</v>
      </c>
      <c r="F81" s="273"/>
      <c r="G81" s="80">
        <v>0</v>
      </c>
      <c r="H81" s="329"/>
    </row>
    <row r="82" spans="1:8" ht="16.5" thickTop="1" thickBot="1" x14ac:dyDescent="0.3">
      <c r="A82" s="207" t="s">
        <v>197</v>
      </c>
      <c r="B82" s="216" t="s">
        <v>92</v>
      </c>
      <c r="C82" s="230"/>
      <c r="D82" s="227">
        <f t="shared" ref="D82:E82" si="18">SUM(D78:D81)</f>
        <v>0</v>
      </c>
      <c r="E82" s="228">
        <f t="shared" si="18"/>
        <v>0</v>
      </c>
      <c r="F82" s="227">
        <f t="shared" ref="F82:G82" si="19">SUM(F78:F81)</f>
        <v>0</v>
      </c>
      <c r="G82" s="228">
        <f t="shared" si="19"/>
        <v>0</v>
      </c>
      <c r="H82" s="329"/>
    </row>
    <row r="83" spans="1:8" ht="15.75" thickTop="1" x14ac:dyDescent="0.25">
      <c r="A83" s="207" t="s">
        <v>198</v>
      </c>
      <c r="B83" s="274" t="s">
        <v>30</v>
      </c>
      <c r="C83" s="275">
        <v>5021</v>
      </c>
      <c r="D83" s="262"/>
      <c r="E83" s="76">
        <v>5000</v>
      </c>
      <c r="F83" s="262"/>
      <c r="G83" s="76">
        <v>5000</v>
      </c>
      <c r="H83" s="329"/>
    </row>
    <row r="84" spans="1:8" ht="15.75" thickBot="1" x14ac:dyDescent="0.3">
      <c r="A84" s="207" t="s">
        <v>131</v>
      </c>
      <c r="B84" s="279" t="s">
        <v>31</v>
      </c>
      <c r="C84" s="257" t="s">
        <v>111</v>
      </c>
      <c r="D84" s="280"/>
      <c r="E84" s="83">
        <v>30000</v>
      </c>
      <c r="F84" s="280"/>
      <c r="G84" s="83">
        <v>30000</v>
      </c>
      <c r="H84" s="329"/>
    </row>
    <row r="85" spans="1:8" ht="16.5" thickTop="1" thickBot="1" x14ac:dyDescent="0.3">
      <c r="A85" s="207" t="s">
        <v>199</v>
      </c>
      <c r="B85" s="216" t="s">
        <v>93</v>
      </c>
      <c r="C85" s="231"/>
      <c r="D85" s="218">
        <f t="shared" ref="D85:E85" si="20">SUM(D83:D84)</f>
        <v>0</v>
      </c>
      <c r="E85" s="242">
        <f t="shared" si="20"/>
        <v>35000</v>
      </c>
      <c r="F85" s="218">
        <f t="shared" ref="F85:G85" si="21">SUM(F83:F84)</f>
        <v>0</v>
      </c>
      <c r="G85" s="242">
        <f t="shared" si="21"/>
        <v>35000</v>
      </c>
      <c r="H85" s="329"/>
    </row>
    <row r="86" spans="1:8" ht="15.75" thickTop="1" x14ac:dyDescent="0.25">
      <c r="A86" s="207" t="s">
        <v>200</v>
      </c>
      <c r="B86" s="274" t="s">
        <v>265</v>
      </c>
      <c r="C86" s="275" t="s">
        <v>29</v>
      </c>
      <c r="D86" s="112"/>
      <c r="E86" s="84">
        <v>20000</v>
      </c>
      <c r="F86" s="112"/>
      <c r="G86" s="84">
        <v>20000</v>
      </c>
      <c r="H86" s="329"/>
    </row>
    <row r="87" spans="1:8" x14ac:dyDescent="0.25">
      <c r="A87" s="207" t="s">
        <v>201</v>
      </c>
      <c r="B87" s="263" t="s">
        <v>279</v>
      </c>
      <c r="C87" s="255" t="s">
        <v>32</v>
      </c>
      <c r="D87" s="281">
        <v>0</v>
      </c>
      <c r="E87" s="86">
        <v>5000</v>
      </c>
      <c r="F87" s="281">
        <v>0</v>
      </c>
      <c r="G87" s="86">
        <v>5000</v>
      </c>
      <c r="H87" s="329"/>
    </row>
    <row r="88" spans="1:8" ht="15.75" thickBot="1" x14ac:dyDescent="0.3">
      <c r="A88" s="207" t="s">
        <v>202</v>
      </c>
      <c r="B88" s="282" t="s">
        <v>271</v>
      </c>
      <c r="C88" s="283" t="s">
        <v>33</v>
      </c>
      <c r="D88" s="280"/>
      <c r="E88" s="83">
        <v>10000</v>
      </c>
      <c r="F88" s="280"/>
      <c r="G88" s="83">
        <v>10000</v>
      </c>
      <c r="H88" s="329"/>
    </row>
    <row r="89" spans="1:8" ht="16.5" thickTop="1" thickBot="1" x14ac:dyDescent="0.3">
      <c r="A89" s="207" t="s">
        <v>203</v>
      </c>
      <c r="B89" s="216" t="s">
        <v>94</v>
      </c>
      <c r="C89" s="220"/>
      <c r="D89" s="218">
        <f t="shared" ref="D89:E89" si="22">SUM(D86:D88)</f>
        <v>0</v>
      </c>
      <c r="E89" s="219">
        <f t="shared" si="22"/>
        <v>35000</v>
      </c>
      <c r="F89" s="218">
        <f t="shared" ref="F89:G89" si="23">SUM(F86:F88)</f>
        <v>0</v>
      </c>
      <c r="G89" s="219">
        <f t="shared" si="23"/>
        <v>35000</v>
      </c>
      <c r="H89" s="329"/>
    </row>
    <row r="90" spans="1:8" ht="16.5" thickTop="1" thickBot="1" x14ac:dyDescent="0.3">
      <c r="A90" s="207" t="s">
        <v>204</v>
      </c>
      <c r="B90" s="284" t="s">
        <v>280</v>
      </c>
      <c r="C90" s="285">
        <v>5199</v>
      </c>
      <c r="D90" s="286"/>
      <c r="E90" s="80">
        <v>5000</v>
      </c>
      <c r="F90" s="286"/>
      <c r="G90" s="80">
        <v>5000</v>
      </c>
      <c r="H90" s="329"/>
    </row>
    <row r="91" spans="1:8" ht="16.5" thickTop="1" thickBot="1" x14ac:dyDescent="0.3">
      <c r="A91" s="207" t="s">
        <v>129</v>
      </c>
      <c r="B91" s="216" t="s">
        <v>95</v>
      </c>
      <c r="C91" s="217"/>
      <c r="D91" s="218">
        <f t="shared" ref="D91:E91" si="24">SUM(D90)</f>
        <v>0</v>
      </c>
      <c r="E91" s="219">
        <f t="shared" si="24"/>
        <v>5000</v>
      </c>
      <c r="F91" s="218">
        <f t="shared" ref="F91:G91" si="25">SUM(F90)</f>
        <v>0</v>
      </c>
      <c r="G91" s="219">
        <f t="shared" si="25"/>
        <v>5000</v>
      </c>
      <c r="H91" s="329"/>
    </row>
    <row r="92" spans="1:8" ht="15.75" thickTop="1" x14ac:dyDescent="0.25">
      <c r="A92" s="207" t="s">
        <v>133</v>
      </c>
      <c r="B92" s="259" t="s">
        <v>281</v>
      </c>
      <c r="C92" s="252" t="s">
        <v>34</v>
      </c>
      <c r="D92" s="89">
        <v>200000</v>
      </c>
      <c r="E92" s="74">
        <v>25000</v>
      </c>
      <c r="F92" s="89">
        <v>200000</v>
      </c>
      <c r="G92" s="338">
        <v>190000</v>
      </c>
      <c r="H92" s="329">
        <v>165000</v>
      </c>
    </row>
    <row r="93" spans="1:8" x14ac:dyDescent="0.25">
      <c r="A93" s="207" t="s">
        <v>205</v>
      </c>
      <c r="B93" s="287" t="s">
        <v>41</v>
      </c>
      <c r="C93" s="37">
        <v>2132</v>
      </c>
      <c r="D93" s="48">
        <v>160000</v>
      </c>
      <c r="E93" s="74"/>
      <c r="F93" s="48">
        <v>160000</v>
      </c>
      <c r="G93" s="74"/>
      <c r="H93" s="329"/>
    </row>
    <row r="94" spans="1:8" ht="15.75" thickBot="1" x14ac:dyDescent="0.3">
      <c r="A94" s="207" t="s">
        <v>206</v>
      </c>
      <c r="B94" s="282" t="s">
        <v>272</v>
      </c>
      <c r="C94" s="283" t="s">
        <v>35</v>
      </c>
      <c r="D94" s="264">
        <v>100000</v>
      </c>
      <c r="E94" s="288">
        <v>100000</v>
      </c>
      <c r="F94" s="264">
        <v>100000</v>
      </c>
      <c r="G94" s="288">
        <v>100000</v>
      </c>
      <c r="H94" s="329"/>
    </row>
    <row r="95" spans="1:8" ht="16.5" thickTop="1" thickBot="1" x14ac:dyDescent="0.3">
      <c r="A95" s="207" t="s">
        <v>207</v>
      </c>
      <c r="B95" s="216" t="s">
        <v>96</v>
      </c>
      <c r="C95" s="243"/>
      <c r="D95" s="244">
        <f t="shared" ref="D95:E95" si="26">SUM(D92:D94)</f>
        <v>460000</v>
      </c>
      <c r="E95" s="245">
        <f t="shared" si="26"/>
        <v>125000</v>
      </c>
      <c r="F95" s="244">
        <f t="shared" ref="F95:G95" si="27">SUM(F92:F94)</f>
        <v>460000</v>
      </c>
      <c r="G95" s="245">
        <f t="shared" si="27"/>
        <v>290000</v>
      </c>
      <c r="H95" s="329"/>
    </row>
    <row r="96" spans="1:8" ht="15.75" thickTop="1" x14ac:dyDescent="0.25">
      <c r="A96" s="207" t="s">
        <v>130</v>
      </c>
      <c r="B96" s="274" t="s">
        <v>282</v>
      </c>
      <c r="C96" s="275">
        <v>2111.2132000000001</v>
      </c>
      <c r="D96" s="89">
        <v>77000</v>
      </c>
      <c r="E96" s="97"/>
      <c r="F96" s="89">
        <v>77000</v>
      </c>
      <c r="G96" s="97"/>
      <c r="H96" s="329"/>
    </row>
    <row r="97" spans="1:8" x14ac:dyDescent="0.25">
      <c r="A97" s="207" t="s">
        <v>208</v>
      </c>
      <c r="B97" s="263" t="s">
        <v>37</v>
      </c>
      <c r="C97" s="255">
        <v>2324</v>
      </c>
      <c r="D97" s="281">
        <v>0</v>
      </c>
      <c r="E97" s="86"/>
      <c r="F97" s="333">
        <v>750</v>
      </c>
      <c r="G97" s="86"/>
      <c r="H97" s="329">
        <v>750</v>
      </c>
    </row>
    <row r="98" spans="1:8" x14ac:dyDescent="0.25">
      <c r="A98" s="207" t="s">
        <v>209</v>
      </c>
      <c r="B98" s="289" t="s">
        <v>383</v>
      </c>
      <c r="C98" s="257" t="s">
        <v>382</v>
      </c>
      <c r="D98" s="290"/>
      <c r="E98" s="93">
        <v>70000</v>
      </c>
      <c r="F98" s="290"/>
      <c r="G98" s="93">
        <v>70000</v>
      </c>
      <c r="H98" s="329"/>
    </row>
    <row r="99" spans="1:8" x14ac:dyDescent="0.25">
      <c r="A99" s="207" t="s">
        <v>210</v>
      </c>
      <c r="B99" s="282" t="s">
        <v>286</v>
      </c>
      <c r="C99" s="283" t="s">
        <v>381</v>
      </c>
      <c r="D99" s="291"/>
      <c r="E99" s="93">
        <v>200000</v>
      </c>
      <c r="F99" s="291"/>
      <c r="G99" s="93">
        <v>200000</v>
      </c>
      <c r="H99" s="329"/>
    </row>
    <row r="100" spans="1:8" x14ac:dyDescent="0.25">
      <c r="A100" s="207" t="s">
        <v>211</v>
      </c>
      <c r="B100" s="263" t="s">
        <v>283</v>
      </c>
      <c r="C100" s="255" t="s">
        <v>110</v>
      </c>
      <c r="D100" s="111"/>
      <c r="E100" s="93">
        <v>15000</v>
      </c>
      <c r="F100" s="111"/>
      <c r="G100" s="93">
        <v>15000</v>
      </c>
      <c r="H100" s="329"/>
    </row>
    <row r="101" spans="1:8" x14ac:dyDescent="0.25">
      <c r="A101" s="207" t="s">
        <v>164</v>
      </c>
      <c r="B101" s="168" t="s">
        <v>284</v>
      </c>
      <c r="C101" s="36" t="s">
        <v>114</v>
      </c>
      <c r="D101" s="292">
        <v>16000</v>
      </c>
      <c r="E101" s="77">
        <v>3000</v>
      </c>
      <c r="F101" s="292">
        <v>16000</v>
      </c>
      <c r="G101" s="77">
        <v>3000</v>
      </c>
      <c r="H101" s="329"/>
    </row>
    <row r="102" spans="1:8" ht="15.75" thickBot="1" x14ac:dyDescent="0.3">
      <c r="A102" s="207" t="s">
        <v>212</v>
      </c>
      <c r="B102" s="293" t="s">
        <v>285</v>
      </c>
      <c r="C102" s="294" t="s">
        <v>72</v>
      </c>
      <c r="D102" s="295">
        <v>0</v>
      </c>
      <c r="E102" s="99">
        <v>16800</v>
      </c>
      <c r="F102" s="295">
        <v>0</v>
      </c>
      <c r="G102" s="99">
        <v>16800</v>
      </c>
      <c r="H102" s="329"/>
    </row>
    <row r="103" spans="1:8" ht="16.5" thickTop="1" thickBot="1" x14ac:dyDescent="0.3">
      <c r="A103" s="207" t="s">
        <v>213</v>
      </c>
      <c r="B103" s="216" t="s">
        <v>71</v>
      </c>
      <c r="C103" s="217"/>
      <c r="D103" s="218">
        <f t="shared" ref="D103:E103" si="28">SUM(D96:D102)</f>
        <v>93000</v>
      </c>
      <c r="E103" s="219">
        <f t="shared" si="28"/>
        <v>304800</v>
      </c>
      <c r="F103" s="218">
        <f t="shared" ref="F103:G103" si="29">SUM(F96:F102)</f>
        <v>93750</v>
      </c>
      <c r="G103" s="219">
        <f t="shared" si="29"/>
        <v>304800</v>
      </c>
      <c r="H103" s="329"/>
    </row>
    <row r="104" spans="1:8" ht="15.75" thickTop="1" x14ac:dyDescent="0.25">
      <c r="A104" s="207" t="s">
        <v>214</v>
      </c>
      <c r="B104" s="259" t="s">
        <v>38</v>
      </c>
      <c r="C104" s="252">
        <v>2324.5154000000002</v>
      </c>
      <c r="D104" s="292"/>
      <c r="E104" s="97">
        <v>190000</v>
      </c>
      <c r="F104" s="334">
        <v>34650</v>
      </c>
      <c r="G104" s="97">
        <v>190000</v>
      </c>
      <c r="H104" s="329">
        <v>34650</v>
      </c>
    </row>
    <row r="105" spans="1:8" ht="15.75" thickBot="1" x14ac:dyDescent="0.3">
      <c r="A105" s="207" t="s">
        <v>215</v>
      </c>
      <c r="B105" s="293" t="s">
        <v>269</v>
      </c>
      <c r="C105" s="296" t="s">
        <v>322</v>
      </c>
      <c r="D105" s="295"/>
      <c r="E105" s="99">
        <v>400000</v>
      </c>
      <c r="F105" s="295"/>
      <c r="G105" s="99">
        <v>400000</v>
      </c>
      <c r="H105" s="329"/>
    </row>
    <row r="106" spans="1:8" ht="16.5" thickTop="1" thickBot="1" x14ac:dyDescent="0.3">
      <c r="A106" s="207" t="s">
        <v>216</v>
      </c>
      <c r="B106" s="216" t="s">
        <v>39</v>
      </c>
      <c r="C106" s="217"/>
      <c r="D106" s="218">
        <f>SUM(D104:D105)</f>
        <v>0</v>
      </c>
      <c r="E106" s="219">
        <f>SUM(E104+E105)</f>
        <v>590000</v>
      </c>
      <c r="F106" s="218">
        <f>SUM(F104:F105)</f>
        <v>34650</v>
      </c>
      <c r="G106" s="219">
        <f>SUM(G104+G105)</f>
        <v>590000</v>
      </c>
      <c r="H106" s="329"/>
    </row>
    <row r="107" spans="1:8" ht="15.75" thickTop="1" x14ac:dyDescent="0.25">
      <c r="A107" s="207" t="s">
        <v>217</v>
      </c>
      <c r="B107" s="259" t="s">
        <v>36</v>
      </c>
      <c r="C107" s="252">
        <v>2139</v>
      </c>
      <c r="D107" s="112">
        <v>5000</v>
      </c>
      <c r="E107" s="84"/>
      <c r="F107" s="112">
        <v>5000</v>
      </c>
      <c r="G107" s="84"/>
      <c r="H107" s="329"/>
    </row>
    <row r="108" spans="1:8" x14ac:dyDescent="0.25">
      <c r="A108" s="207" t="s">
        <v>218</v>
      </c>
      <c r="B108" s="277" t="s">
        <v>287</v>
      </c>
      <c r="C108" s="297" t="s">
        <v>40</v>
      </c>
      <c r="D108" s="101"/>
      <c r="E108" s="102">
        <v>2000</v>
      </c>
      <c r="F108" s="101"/>
      <c r="G108" s="344">
        <v>2344</v>
      </c>
      <c r="H108" s="329"/>
    </row>
    <row r="109" spans="1:8" x14ac:dyDescent="0.25">
      <c r="A109" s="207" t="s">
        <v>219</v>
      </c>
      <c r="B109" s="277" t="s">
        <v>262</v>
      </c>
      <c r="C109" s="297">
        <v>5151</v>
      </c>
      <c r="D109" s="101"/>
      <c r="E109" s="102">
        <v>3000</v>
      </c>
      <c r="F109" s="101"/>
      <c r="G109" s="102">
        <v>3000</v>
      </c>
      <c r="H109" s="329"/>
    </row>
    <row r="110" spans="1:8" ht="15.75" thickBot="1" x14ac:dyDescent="0.3">
      <c r="A110" s="207" t="s">
        <v>220</v>
      </c>
      <c r="B110" s="277" t="s">
        <v>288</v>
      </c>
      <c r="C110" s="298">
        <v>5171</v>
      </c>
      <c r="D110" s="105"/>
      <c r="E110" s="106">
        <v>30000</v>
      </c>
      <c r="F110" s="105"/>
      <c r="G110" s="345">
        <v>29656</v>
      </c>
      <c r="H110" s="329"/>
    </row>
    <row r="111" spans="1:8" ht="16.5" thickTop="1" thickBot="1" x14ac:dyDescent="0.3">
      <c r="A111" s="207" t="s">
        <v>221</v>
      </c>
      <c r="B111" s="216" t="s">
        <v>97</v>
      </c>
      <c r="C111" s="221"/>
      <c r="D111" s="222">
        <f t="shared" ref="D111:E111" si="30">SUM(D107:D110)</f>
        <v>5000</v>
      </c>
      <c r="E111" s="223">
        <f t="shared" si="30"/>
        <v>35000</v>
      </c>
      <c r="F111" s="222">
        <f t="shared" ref="F111:G111" si="31">SUM(F107:F110)</f>
        <v>5000</v>
      </c>
      <c r="G111" s="223">
        <f t="shared" si="31"/>
        <v>35000</v>
      </c>
      <c r="H111" s="329"/>
    </row>
    <row r="112" spans="1:8" ht="15.75" thickTop="1" x14ac:dyDescent="0.25">
      <c r="A112" s="207" t="s">
        <v>222</v>
      </c>
      <c r="B112" s="274" t="s">
        <v>385</v>
      </c>
      <c r="C112" s="275" t="s">
        <v>384</v>
      </c>
      <c r="D112" s="262">
        <v>100000</v>
      </c>
      <c r="E112" s="76"/>
      <c r="F112" s="262">
        <v>100000</v>
      </c>
      <c r="G112" s="76"/>
      <c r="H112" s="329"/>
    </row>
    <row r="113" spans="1:8" x14ac:dyDescent="0.25">
      <c r="A113" s="207" t="s">
        <v>223</v>
      </c>
      <c r="B113" s="277" t="s">
        <v>289</v>
      </c>
      <c r="C113" s="297">
        <v>3111.5165000000002</v>
      </c>
      <c r="D113" s="101">
        <v>15000000</v>
      </c>
      <c r="E113" s="102">
        <v>1000</v>
      </c>
      <c r="F113" s="420">
        <v>18000000</v>
      </c>
      <c r="G113" s="102">
        <v>1000</v>
      </c>
      <c r="H113" s="329">
        <v>3000000</v>
      </c>
    </row>
    <row r="114" spans="1:8" x14ac:dyDescent="0.25">
      <c r="A114" s="207" t="s">
        <v>224</v>
      </c>
      <c r="B114" s="277" t="s">
        <v>290</v>
      </c>
      <c r="C114" s="297" t="s">
        <v>420</v>
      </c>
      <c r="D114" s="101">
        <v>10000</v>
      </c>
      <c r="E114" s="102">
        <v>3000</v>
      </c>
      <c r="F114" s="101">
        <v>10000</v>
      </c>
      <c r="G114" s="102">
        <v>3000</v>
      </c>
      <c r="H114" s="329"/>
    </row>
    <row r="115" spans="1:8" ht="15.75" thickBot="1" x14ac:dyDescent="0.3">
      <c r="A115" s="207" t="s">
        <v>225</v>
      </c>
      <c r="B115" s="299" t="s">
        <v>387</v>
      </c>
      <c r="C115" s="300" t="s">
        <v>386</v>
      </c>
      <c r="D115" s="105">
        <v>10000</v>
      </c>
      <c r="E115" s="106">
        <v>50000</v>
      </c>
      <c r="F115" s="105">
        <v>10000</v>
      </c>
      <c r="G115" s="106">
        <v>50000</v>
      </c>
      <c r="H115" s="329"/>
    </row>
    <row r="116" spans="1:8" ht="16.5" thickTop="1" thickBot="1" x14ac:dyDescent="0.3">
      <c r="A116" s="207" t="s">
        <v>226</v>
      </c>
      <c r="B116" s="216" t="s">
        <v>101</v>
      </c>
      <c r="C116" s="221"/>
      <c r="D116" s="224">
        <f t="shared" ref="D116:E116" si="32">SUM(D112:D115)</f>
        <v>15120000</v>
      </c>
      <c r="E116" s="219">
        <f t="shared" si="32"/>
        <v>54000</v>
      </c>
      <c r="F116" s="224">
        <f t="shared" ref="F116:G116" si="33">SUM(F112:F115)</f>
        <v>18120000</v>
      </c>
      <c r="G116" s="219">
        <f t="shared" si="33"/>
        <v>54000</v>
      </c>
      <c r="H116" s="329"/>
    </row>
    <row r="117" spans="1:8" ht="16.5" thickTop="1" thickBot="1" x14ac:dyDescent="0.3">
      <c r="A117" s="207" t="s">
        <v>227</v>
      </c>
      <c r="B117" s="301" t="s">
        <v>388</v>
      </c>
      <c r="C117" s="302">
        <v>6460</v>
      </c>
      <c r="D117" s="303">
        <v>0</v>
      </c>
      <c r="E117" s="108">
        <v>0</v>
      </c>
      <c r="F117" s="303">
        <v>0</v>
      </c>
      <c r="G117" s="108">
        <v>0</v>
      </c>
      <c r="H117" s="329"/>
    </row>
    <row r="118" spans="1:8" ht="16.5" thickTop="1" thickBot="1" x14ac:dyDescent="0.3">
      <c r="A118" s="207" t="s">
        <v>228</v>
      </c>
      <c r="B118" s="216" t="s">
        <v>370</v>
      </c>
      <c r="C118" s="217"/>
      <c r="D118" s="218">
        <f t="shared" ref="D118:E118" si="34">SUM(D117)</f>
        <v>0</v>
      </c>
      <c r="E118" s="219">
        <f t="shared" si="34"/>
        <v>0</v>
      </c>
      <c r="F118" s="218">
        <f t="shared" ref="F118:G118" si="35">SUM(F117)</f>
        <v>0</v>
      </c>
      <c r="G118" s="219">
        <f t="shared" si="35"/>
        <v>0</v>
      </c>
      <c r="H118" s="329"/>
    </row>
    <row r="119" spans="1:8" ht="16.5" thickTop="1" thickBot="1" x14ac:dyDescent="0.3">
      <c r="A119" s="207" t="s">
        <v>229</v>
      </c>
      <c r="B119" s="301" t="s">
        <v>43</v>
      </c>
      <c r="C119" s="302">
        <v>2111.5169000000001</v>
      </c>
      <c r="D119" s="303">
        <v>1000</v>
      </c>
      <c r="E119" s="108">
        <v>0</v>
      </c>
      <c r="F119" s="303">
        <v>1000</v>
      </c>
      <c r="G119" s="108">
        <v>0</v>
      </c>
      <c r="H119" s="329"/>
    </row>
    <row r="120" spans="1:8" ht="16.5" thickTop="1" thickBot="1" x14ac:dyDescent="0.3">
      <c r="A120" s="207" t="s">
        <v>325</v>
      </c>
      <c r="B120" s="216" t="s">
        <v>98</v>
      </c>
      <c r="C120" s="217"/>
      <c r="D120" s="218">
        <f t="shared" ref="D120:E120" si="36">SUM(D119)</f>
        <v>1000</v>
      </c>
      <c r="E120" s="219">
        <f t="shared" si="36"/>
        <v>0</v>
      </c>
      <c r="F120" s="218">
        <f t="shared" ref="F120:G120" si="37">SUM(F119)</f>
        <v>1000</v>
      </c>
      <c r="G120" s="219">
        <f t="shared" si="37"/>
        <v>0</v>
      </c>
      <c r="H120" s="329"/>
    </row>
    <row r="121" spans="1:8" ht="16.5" thickTop="1" thickBot="1" x14ac:dyDescent="0.3">
      <c r="A121" s="207" t="s">
        <v>230</v>
      </c>
      <c r="B121" s="301" t="s">
        <v>43</v>
      </c>
      <c r="C121" s="302">
        <v>2111.5169000000001</v>
      </c>
      <c r="D121" s="303">
        <v>350000</v>
      </c>
      <c r="E121" s="108">
        <v>500000</v>
      </c>
      <c r="F121" s="303">
        <v>350000</v>
      </c>
      <c r="G121" s="108">
        <v>500000</v>
      </c>
      <c r="H121" s="329"/>
    </row>
    <row r="122" spans="1:8" ht="16.5" thickTop="1" thickBot="1" x14ac:dyDescent="0.3">
      <c r="A122" s="207" t="s">
        <v>231</v>
      </c>
      <c r="B122" s="216" t="s">
        <v>99</v>
      </c>
      <c r="C122" s="217"/>
      <c r="D122" s="218">
        <f t="shared" ref="D122:E122" si="38">SUM(D121)</f>
        <v>350000</v>
      </c>
      <c r="E122" s="219">
        <f t="shared" si="38"/>
        <v>500000</v>
      </c>
      <c r="F122" s="218">
        <f t="shared" ref="F122:G122" si="39">SUM(F121)</f>
        <v>350000</v>
      </c>
      <c r="G122" s="219">
        <f t="shared" si="39"/>
        <v>500000</v>
      </c>
      <c r="H122" s="329"/>
    </row>
    <row r="123" spans="1:8" ht="16.5" thickTop="1" thickBot="1" x14ac:dyDescent="0.3">
      <c r="A123" s="207" t="s">
        <v>232</v>
      </c>
      <c r="B123" s="301" t="s">
        <v>44</v>
      </c>
      <c r="C123" s="302">
        <v>2111.5169000000001</v>
      </c>
      <c r="D123" s="303">
        <v>200000</v>
      </c>
      <c r="E123" s="108">
        <v>200000</v>
      </c>
      <c r="F123" s="303">
        <v>200000</v>
      </c>
      <c r="G123" s="108">
        <v>200000</v>
      </c>
      <c r="H123" s="329"/>
    </row>
    <row r="124" spans="1:8" ht="16.5" thickTop="1" thickBot="1" x14ac:dyDescent="0.3">
      <c r="A124" s="207" t="s">
        <v>233</v>
      </c>
      <c r="B124" s="246" t="s">
        <v>418</v>
      </c>
      <c r="C124" s="247"/>
      <c r="D124" s="218">
        <f t="shared" ref="D124:E124" si="40">SUM(D123)</f>
        <v>200000</v>
      </c>
      <c r="E124" s="219">
        <f t="shared" si="40"/>
        <v>200000</v>
      </c>
      <c r="F124" s="218">
        <f t="shared" ref="F124:G124" si="41">SUM(F123)</f>
        <v>200000</v>
      </c>
      <c r="G124" s="219">
        <f t="shared" si="41"/>
        <v>200000</v>
      </c>
      <c r="H124" s="329"/>
    </row>
    <row r="125" spans="1:8" ht="16.5" thickTop="1" thickBot="1" x14ac:dyDescent="0.3">
      <c r="A125" s="207" t="s">
        <v>234</v>
      </c>
      <c r="B125" s="165" t="s">
        <v>438</v>
      </c>
      <c r="C125" s="22">
        <v>5169</v>
      </c>
      <c r="D125" s="303">
        <v>0</v>
      </c>
      <c r="E125" s="108">
        <v>2000</v>
      </c>
      <c r="F125" s="303">
        <v>0</v>
      </c>
      <c r="G125" s="108">
        <v>2000</v>
      </c>
      <c r="H125" s="329"/>
    </row>
    <row r="126" spans="1:8" ht="16.5" thickTop="1" thickBot="1" x14ac:dyDescent="0.3">
      <c r="A126" s="207" t="s">
        <v>235</v>
      </c>
      <c r="B126" s="216" t="s">
        <v>439</v>
      </c>
      <c r="C126" s="217"/>
      <c r="D126" s="218">
        <f>SUM(D125)</f>
        <v>0</v>
      </c>
      <c r="E126" s="219">
        <f>SUM(E125)</f>
        <v>2000</v>
      </c>
      <c r="F126" s="218">
        <f>SUM(F125)</f>
        <v>0</v>
      </c>
      <c r="G126" s="219">
        <f>SUM(G125)</f>
        <v>2000</v>
      </c>
      <c r="H126" s="329"/>
    </row>
    <row r="127" spans="1:8" ht="15.75" thickTop="1" x14ac:dyDescent="0.25">
      <c r="A127" s="207" t="s">
        <v>236</v>
      </c>
      <c r="B127" s="304" t="s">
        <v>310</v>
      </c>
      <c r="C127" s="254" t="s">
        <v>23</v>
      </c>
      <c r="D127" s="273"/>
      <c r="E127" s="80">
        <v>400000</v>
      </c>
      <c r="F127" s="273"/>
      <c r="G127" s="80">
        <v>400000</v>
      </c>
      <c r="H127" s="329"/>
    </row>
    <row r="128" spans="1:8" x14ac:dyDescent="0.25">
      <c r="A128" s="207" t="s">
        <v>237</v>
      </c>
      <c r="B128" s="305" t="s">
        <v>330</v>
      </c>
      <c r="C128" s="255" t="s">
        <v>45</v>
      </c>
      <c r="D128" s="111"/>
      <c r="E128" s="86">
        <v>0</v>
      </c>
      <c r="F128" s="111"/>
      <c r="G128" s="86">
        <v>0</v>
      </c>
      <c r="H128" s="329"/>
    </row>
    <row r="129" spans="1:8" x14ac:dyDescent="0.25">
      <c r="A129" s="207" t="s">
        <v>238</v>
      </c>
      <c r="B129" s="306" t="s">
        <v>291</v>
      </c>
      <c r="C129" s="252" t="s">
        <v>320</v>
      </c>
      <c r="D129" s="112"/>
      <c r="E129" s="84">
        <v>10000</v>
      </c>
      <c r="F129" s="112"/>
      <c r="G129" s="346">
        <v>6000</v>
      </c>
      <c r="H129" s="329"/>
    </row>
    <row r="130" spans="1:8" ht="15.75" thickBot="1" x14ac:dyDescent="0.3">
      <c r="A130" s="207" t="s">
        <v>239</v>
      </c>
      <c r="B130" s="307" t="s">
        <v>390</v>
      </c>
      <c r="C130" s="297" t="s">
        <v>389</v>
      </c>
      <c r="D130" s="101"/>
      <c r="E130" s="102">
        <v>30000</v>
      </c>
      <c r="F130" s="101"/>
      <c r="G130" s="344">
        <v>34000</v>
      </c>
      <c r="H130" s="329"/>
    </row>
    <row r="131" spans="1:8" ht="16.5" thickTop="1" thickBot="1" x14ac:dyDescent="0.3">
      <c r="A131" s="207" t="s">
        <v>240</v>
      </c>
      <c r="B131" s="246" t="s">
        <v>100</v>
      </c>
      <c r="C131" s="247"/>
      <c r="D131" s="218">
        <f t="shared" ref="D131:E131" si="42">SUM(D127:D130)</f>
        <v>0</v>
      </c>
      <c r="E131" s="219">
        <f t="shared" si="42"/>
        <v>440000</v>
      </c>
      <c r="F131" s="218">
        <f t="shared" ref="F131:G131" si="43">SUM(F127:F130)</f>
        <v>0</v>
      </c>
      <c r="G131" s="219">
        <f t="shared" si="43"/>
        <v>440000</v>
      </c>
      <c r="H131" s="329"/>
    </row>
    <row r="132" spans="1:8" ht="16.5" thickTop="1" thickBot="1" x14ac:dyDescent="0.3">
      <c r="A132" s="207" t="s">
        <v>241</v>
      </c>
      <c r="B132" s="308" t="s">
        <v>391</v>
      </c>
      <c r="C132" s="254" t="s">
        <v>392</v>
      </c>
      <c r="D132" s="273"/>
      <c r="E132" s="108">
        <v>25000</v>
      </c>
      <c r="F132" s="273"/>
      <c r="G132" s="108">
        <v>25000</v>
      </c>
      <c r="H132" s="329"/>
    </row>
    <row r="133" spans="1:8" ht="16.5" thickTop="1" thickBot="1" x14ac:dyDescent="0.3">
      <c r="A133" s="207" t="s">
        <v>242</v>
      </c>
      <c r="B133" s="246" t="s">
        <v>417</v>
      </c>
      <c r="C133" s="247"/>
      <c r="D133" s="218">
        <f t="shared" ref="D133:E133" si="44">SUM(D132)</f>
        <v>0</v>
      </c>
      <c r="E133" s="219">
        <f t="shared" si="44"/>
        <v>25000</v>
      </c>
      <c r="F133" s="218">
        <f t="shared" ref="F133:G133" si="45">SUM(F132)</f>
        <v>0</v>
      </c>
      <c r="G133" s="219">
        <f t="shared" si="45"/>
        <v>25000</v>
      </c>
      <c r="H133" s="329"/>
    </row>
    <row r="134" spans="1:8" ht="15.75" thickTop="1" x14ac:dyDescent="0.25">
      <c r="A134" s="207" t="s">
        <v>243</v>
      </c>
      <c r="B134" s="309" t="s">
        <v>292</v>
      </c>
      <c r="C134" s="252">
        <v>5134</v>
      </c>
      <c r="D134" s="124"/>
      <c r="E134" s="84">
        <v>10000</v>
      </c>
      <c r="F134" s="124"/>
      <c r="G134" s="84">
        <v>10000</v>
      </c>
      <c r="H134" s="329"/>
    </row>
    <row r="135" spans="1:8" x14ac:dyDescent="0.25">
      <c r="A135" s="207" t="s">
        <v>244</v>
      </c>
      <c r="B135" s="310" t="s">
        <v>293</v>
      </c>
      <c r="C135" s="37" t="s">
        <v>47</v>
      </c>
      <c r="D135" s="311"/>
      <c r="E135" s="74">
        <v>30000</v>
      </c>
      <c r="F135" s="311"/>
      <c r="G135" s="343">
        <v>40000</v>
      </c>
      <c r="H135" s="329"/>
    </row>
    <row r="136" spans="1:8" x14ac:dyDescent="0.25">
      <c r="A136" s="207" t="s">
        <v>245</v>
      </c>
      <c r="B136" s="310" t="s">
        <v>294</v>
      </c>
      <c r="C136" s="37" t="s">
        <v>331</v>
      </c>
      <c r="D136" s="311">
        <v>0</v>
      </c>
      <c r="E136" s="74">
        <v>30000</v>
      </c>
      <c r="F136" s="335">
        <v>1600</v>
      </c>
      <c r="G136" s="74">
        <v>30000</v>
      </c>
      <c r="H136" s="329">
        <v>1600</v>
      </c>
    </row>
    <row r="137" spans="1:8" x14ac:dyDescent="0.25">
      <c r="A137" s="207" t="s">
        <v>246</v>
      </c>
      <c r="B137" s="312" t="s">
        <v>273</v>
      </c>
      <c r="C137" s="269">
        <v>5155</v>
      </c>
      <c r="D137" s="313"/>
      <c r="E137" s="74">
        <v>5000</v>
      </c>
      <c r="F137" s="313"/>
      <c r="G137" s="343">
        <v>9000</v>
      </c>
      <c r="H137" s="329"/>
    </row>
    <row r="138" spans="1:8" x14ac:dyDescent="0.25">
      <c r="A138" s="207" t="s">
        <v>247</v>
      </c>
      <c r="B138" s="312" t="s">
        <v>48</v>
      </c>
      <c r="C138" s="269">
        <v>5156</v>
      </c>
      <c r="D138" s="313"/>
      <c r="E138" s="74">
        <v>20000</v>
      </c>
      <c r="F138" s="313"/>
      <c r="G138" s="74">
        <v>20000</v>
      </c>
      <c r="H138" s="329"/>
    </row>
    <row r="139" spans="1:8" x14ac:dyDescent="0.25">
      <c r="A139" s="207" t="s">
        <v>248</v>
      </c>
      <c r="B139" s="314" t="s">
        <v>288</v>
      </c>
      <c r="C139" s="37">
        <v>5171</v>
      </c>
      <c r="D139" s="311"/>
      <c r="E139" s="74">
        <v>70000</v>
      </c>
      <c r="F139" s="311"/>
      <c r="G139" s="343">
        <v>41000</v>
      </c>
      <c r="H139" s="329"/>
    </row>
    <row r="140" spans="1:8" ht="15.75" thickBot="1" x14ac:dyDescent="0.3">
      <c r="A140" s="207" t="s">
        <v>249</v>
      </c>
      <c r="B140" s="314" t="s">
        <v>295</v>
      </c>
      <c r="C140" s="37" t="s">
        <v>49</v>
      </c>
      <c r="D140" s="311"/>
      <c r="E140" s="74">
        <v>20000</v>
      </c>
      <c r="F140" s="311"/>
      <c r="G140" s="343">
        <v>35000</v>
      </c>
      <c r="H140" s="329"/>
    </row>
    <row r="141" spans="1:8" ht="16.5" thickTop="1" thickBot="1" x14ac:dyDescent="0.3">
      <c r="A141" s="207" t="s">
        <v>250</v>
      </c>
      <c r="B141" s="246" t="s">
        <v>103</v>
      </c>
      <c r="C141" s="247"/>
      <c r="D141" s="218">
        <f>SUM(D134:D140)</f>
        <v>0</v>
      </c>
      <c r="E141" s="219">
        <f>SUM(E134:E140)</f>
        <v>185000</v>
      </c>
      <c r="F141" s="218">
        <f>SUM(F134:F140)</f>
        <v>1600</v>
      </c>
      <c r="G141" s="219">
        <f>SUM(G134:G140)</f>
        <v>185000</v>
      </c>
      <c r="H141" s="329"/>
    </row>
    <row r="142" spans="1:8" ht="16.5" thickTop="1" thickBot="1" x14ac:dyDescent="0.3">
      <c r="A142" s="207" t="s">
        <v>251</v>
      </c>
      <c r="B142" s="308" t="s">
        <v>46</v>
      </c>
      <c r="C142" s="254" t="s">
        <v>468</v>
      </c>
      <c r="D142" s="273"/>
      <c r="E142" s="108">
        <v>60000</v>
      </c>
      <c r="F142" s="273"/>
      <c r="G142" s="108">
        <v>60000</v>
      </c>
      <c r="H142" s="329"/>
    </row>
    <row r="143" spans="1:8" ht="16.5" thickTop="1" thickBot="1" x14ac:dyDescent="0.3">
      <c r="A143" s="207" t="s">
        <v>252</v>
      </c>
      <c r="B143" s="246" t="s">
        <v>462</v>
      </c>
      <c r="C143" s="247"/>
      <c r="D143" s="218">
        <f>SUM(D142)</f>
        <v>0</v>
      </c>
      <c r="E143" s="219">
        <f>SUM(E142)</f>
        <v>60000</v>
      </c>
      <c r="F143" s="218">
        <f>SUM(F142)</f>
        <v>0</v>
      </c>
      <c r="G143" s="219">
        <f>SUM(G142)</f>
        <v>60000</v>
      </c>
      <c r="H143" s="329"/>
    </row>
    <row r="144" spans="1:8" ht="15.75" thickTop="1" x14ac:dyDescent="0.25">
      <c r="A144" s="207" t="s">
        <v>253</v>
      </c>
      <c r="B144" s="306" t="s">
        <v>50</v>
      </c>
      <c r="C144" s="252">
        <v>5023</v>
      </c>
      <c r="D144" s="124"/>
      <c r="E144" s="84">
        <v>830000</v>
      </c>
      <c r="F144" s="124"/>
      <c r="G144" s="84">
        <v>830000</v>
      </c>
      <c r="H144" s="329"/>
    </row>
    <row r="145" spans="1:8" ht="15.75" thickBot="1" x14ac:dyDescent="0.3">
      <c r="A145" s="207" t="s">
        <v>254</v>
      </c>
      <c r="B145" s="315" t="s">
        <v>297</v>
      </c>
      <c r="C145" s="37" t="s">
        <v>51</v>
      </c>
      <c r="D145" s="126"/>
      <c r="E145" s="74">
        <v>230000</v>
      </c>
      <c r="F145" s="126"/>
      <c r="G145" s="74">
        <v>230000</v>
      </c>
      <c r="H145" s="329"/>
    </row>
    <row r="146" spans="1:8" ht="16.5" thickTop="1" thickBot="1" x14ac:dyDescent="0.3">
      <c r="A146" s="207" t="s">
        <v>255</v>
      </c>
      <c r="B146" s="246" t="s">
        <v>104</v>
      </c>
      <c r="C146" s="247"/>
      <c r="D146" s="218">
        <f t="shared" ref="D146:E146" si="46">SUM(D144:D145)</f>
        <v>0</v>
      </c>
      <c r="E146" s="219">
        <f t="shared" si="46"/>
        <v>1060000</v>
      </c>
      <c r="F146" s="218">
        <f t="shared" ref="F146:G146" si="47">SUM(F144:F145)</f>
        <v>0</v>
      </c>
      <c r="G146" s="219">
        <f t="shared" si="47"/>
        <v>1060000</v>
      </c>
      <c r="H146" s="329"/>
    </row>
    <row r="147" spans="1:8" ht="15.75" thickTop="1" x14ac:dyDescent="0.25">
      <c r="A147" s="207" t="s">
        <v>256</v>
      </c>
      <c r="B147" s="316" t="s">
        <v>300</v>
      </c>
      <c r="C147" s="36" t="s">
        <v>52</v>
      </c>
      <c r="D147" s="124"/>
      <c r="E147" s="84">
        <v>0</v>
      </c>
      <c r="F147" s="124"/>
      <c r="G147" s="84">
        <v>0</v>
      </c>
      <c r="H147" s="329"/>
    </row>
    <row r="148" spans="1:8" ht="15.75" thickBot="1" x14ac:dyDescent="0.3">
      <c r="A148" s="207" t="s">
        <v>257</v>
      </c>
      <c r="B148" s="304" t="s">
        <v>301</v>
      </c>
      <c r="C148" s="37"/>
      <c r="D148" s="126"/>
      <c r="E148" s="74">
        <v>0</v>
      </c>
      <c r="F148" s="126"/>
      <c r="G148" s="74">
        <v>0</v>
      </c>
      <c r="H148" s="329"/>
    </row>
    <row r="149" spans="1:8" ht="16.5" thickTop="1" thickBot="1" x14ac:dyDescent="0.3">
      <c r="A149" s="207" t="s">
        <v>258</v>
      </c>
      <c r="B149" s="246" t="s">
        <v>407</v>
      </c>
      <c r="C149" s="247"/>
      <c r="D149" s="218">
        <f>SUM(D147:D148)</f>
        <v>0</v>
      </c>
      <c r="E149" s="219">
        <f>SUM(E147+E148)</f>
        <v>0</v>
      </c>
      <c r="F149" s="218">
        <f>SUM(F147:F148)</f>
        <v>0</v>
      </c>
      <c r="G149" s="219">
        <f>SUM(G147+G148)</f>
        <v>0</v>
      </c>
      <c r="H149" s="329"/>
    </row>
    <row r="150" spans="1:8" ht="15.75" thickTop="1" x14ac:dyDescent="0.25">
      <c r="A150" s="207" t="s">
        <v>311</v>
      </c>
      <c r="B150" s="316" t="s">
        <v>375</v>
      </c>
      <c r="C150" s="36" t="s">
        <v>374</v>
      </c>
      <c r="D150" s="292">
        <v>15000</v>
      </c>
      <c r="E150" s="97"/>
      <c r="F150" s="292">
        <v>15000</v>
      </c>
      <c r="G150" s="97"/>
      <c r="H150" s="329"/>
    </row>
    <row r="151" spans="1:8" x14ac:dyDescent="0.25">
      <c r="A151" s="207" t="s">
        <v>312</v>
      </c>
      <c r="B151" s="305" t="s">
        <v>302</v>
      </c>
      <c r="C151" s="255">
        <v>2324</v>
      </c>
      <c r="D151" s="111">
        <v>0</v>
      </c>
      <c r="E151" s="86"/>
      <c r="F151" s="336">
        <v>4570</v>
      </c>
      <c r="G151" s="86"/>
      <c r="H151" s="329">
        <v>4570</v>
      </c>
    </row>
    <row r="152" spans="1:8" x14ac:dyDescent="0.25">
      <c r="A152" s="207" t="s">
        <v>313</v>
      </c>
      <c r="B152" s="305" t="s">
        <v>303</v>
      </c>
      <c r="C152" s="255">
        <v>5011.5020999999997</v>
      </c>
      <c r="D152" s="111"/>
      <c r="E152" s="86">
        <v>600000</v>
      </c>
      <c r="F152" s="111"/>
      <c r="G152" s="86">
        <v>600000</v>
      </c>
      <c r="H152" s="329"/>
    </row>
    <row r="153" spans="1:8" x14ac:dyDescent="0.25">
      <c r="A153" s="207" t="s">
        <v>314</v>
      </c>
      <c r="B153" s="305" t="s">
        <v>297</v>
      </c>
      <c r="C153" s="255" t="s">
        <v>53</v>
      </c>
      <c r="D153" s="111"/>
      <c r="E153" s="86">
        <v>150000</v>
      </c>
      <c r="F153" s="111"/>
      <c r="G153" s="347">
        <v>180000</v>
      </c>
      <c r="H153" s="329"/>
    </row>
    <row r="154" spans="1:8" x14ac:dyDescent="0.25">
      <c r="A154" s="207" t="s">
        <v>315</v>
      </c>
      <c r="B154" s="305" t="s">
        <v>395</v>
      </c>
      <c r="C154" s="255" t="s">
        <v>394</v>
      </c>
      <c r="D154" s="111"/>
      <c r="E154" s="86">
        <v>5000</v>
      </c>
      <c r="F154" s="111"/>
      <c r="G154" s="86">
        <v>5000</v>
      </c>
      <c r="H154" s="329"/>
    </row>
    <row r="155" spans="1:8" x14ac:dyDescent="0.25">
      <c r="A155" s="207" t="s">
        <v>332</v>
      </c>
      <c r="B155" s="305" t="s">
        <v>304</v>
      </c>
      <c r="C155" s="255" t="s">
        <v>305</v>
      </c>
      <c r="D155" s="111"/>
      <c r="E155" s="86">
        <v>120000</v>
      </c>
      <c r="F155" s="111"/>
      <c r="G155" s="86">
        <v>120000</v>
      </c>
      <c r="H155" s="329"/>
    </row>
    <row r="156" spans="1:8" x14ac:dyDescent="0.25">
      <c r="A156" s="207" t="s">
        <v>333</v>
      </c>
      <c r="B156" s="305" t="s">
        <v>262</v>
      </c>
      <c r="C156" s="255">
        <v>5151</v>
      </c>
      <c r="D156" s="111"/>
      <c r="E156" s="86">
        <v>45000</v>
      </c>
      <c r="F156" s="111"/>
      <c r="G156" s="86">
        <v>45000</v>
      </c>
      <c r="H156" s="329"/>
    </row>
    <row r="157" spans="1:8" x14ac:dyDescent="0.25">
      <c r="A157" s="207" t="s">
        <v>334</v>
      </c>
      <c r="B157" s="305" t="s">
        <v>306</v>
      </c>
      <c r="C157" s="255">
        <v>5154</v>
      </c>
      <c r="D157" s="111"/>
      <c r="E157" s="86">
        <v>90000</v>
      </c>
      <c r="F157" s="111"/>
      <c r="G157" s="86">
        <v>90000</v>
      </c>
      <c r="H157" s="329"/>
    </row>
    <row r="158" spans="1:8" x14ac:dyDescent="0.25">
      <c r="A158" s="207" t="s">
        <v>335</v>
      </c>
      <c r="B158" s="305" t="s">
        <v>273</v>
      </c>
      <c r="C158" s="255">
        <v>5155</v>
      </c>
      <c r="D158" s="111"/>
      <c r="E158" s="86">
        <v>400000</v>
      </c>
      <c r="F158" s="111"/>
      <c r="G158" s="347">
        <v>340000</v>
      </c>
      <c r="H158" s="329"/>
    </row>
    <row r="159" spans="1:8" x14ac:dyDescent="0.25">
      <c r="A159" s="207" t="s">
        <v>336</v>
      </c>
      <c r="B159" s="305" t="s">
        <v>48</v>
      </c>
      <c r="C159" s="255">
        <v>5156</v>
      </c>
      <c r="D159" s="111"/>
      <c r="E159" s="86">
        <v>35000</v>
      </c>
      <c r="F159" s="111"/>
      <c r="G159" s="86">
        <v>35000</v>
      </c>
      <c r="H159" s="329"/>
    </row>
    <row r="160" spans="1:8" x14ac:dyDescent="0.25">
      <c r="A160" s="207" t="s">
        <v>337</v>
      </c>
      <c r="B160" s="305" t="s">
        <v>309</v>
      </c>
      <c r="C160" s="255" t="s">
        <v>79</v>
      </c>
      <c r="D160" s="111"/>
      <c r="E160" s="86">
        <v>60000</v>
      </c>
      <c r="F160" s="111"/>
      <c r="G160" s="347">
        <v>66000</v>
      </c>
      <c r="H160" s="329"/>
    </row>
    <row r="161" spans="1:8" x14ac:dyDescent="0.25">
      <c r="A161" s="207" t="s">
        <v>338</v>
      </c>
      <c r="B161" s="305" t="s">
        <v>54</v>
      </c>
      <c r="C161" s="255">
        <v>5166</v>
      </c>
      <c r="D161" s="111"/>
      <c r="E161" s="86">
        <v>30000</v>
      </c>
      <c r="F161" s="111"/>
      <c r="G161" s="86">
        <v>30000</v>
      </c>
      <c r="H161" s="329"/>
    </row>
    <row r="162" spans="1:8" x14ac:dyDescent="0.25">
      <c r="A162" s="207" t="s">
        <v>339</v>
      </c>
      <c r="B162" s="305" t="s">
        <v>307</v>
      </c>
      <c r="C162" s="255" t="s">
        <v>55</v>
      </c>
      <c r="D162" s="111"/>
      <c r="E162" s="86">
        <v>350000</v>
      </c>
      <c r="F162" s="111"/>
      <c r="G162" s="347">
        <v>344000</v>
      </c>
      <c r="H162" s="329"/>
    </row>
    <row r="163" spans="1:8" x14ac:dyDescent="0.25">
      <c r="A163" s="207" t="s">
        <v>340</v>
      </c>
      <c r="B163" s="305" t="s">
        <v>56</v>
      </c>
      <c r="C163" s="255">
        <v>5173</v>
      </c>
      <c r="D163" s="111"/>
      <c r="E163" s="86">
        <v>500</v>
      </c>
      <c r="F163" s="111"/>
      <c r="G163" s="86">
        <v>500</v>
      </c>
      <c r="H163" s="329"/>
    </row>
    <row r="164" spans="1:8" x14ac:dyDescent="0.25">
      <c r="A164" s="207" t="s">
        <v>341</v>
      </c>
      <c r="B164" s="305" t="s">
        <v>57</v>
      </c>
      <c r="C164" s="255">
        <v>5175</v>
      </c>
      <c r="D164" s="111"/>
      <c r="E164" s="86">
        <v>3000</v>
      </c>
      <c r="F164" s="111"/>
      <c r="G164" s="86">
        <v>3000</v>
      </c>
      <c r="H164" s="329"/>
    </row>
    <row r="165" spans="1:8" x14ac:dyDescent="0.25">
      <c r="A165" s="207" t="s">
        <v>342</v>
      </c>
      <c r="B165" s="305" t="s">
        <v>58</v>
      </c>
      <c r="C165" s="255">
        <v>5182</v>
      </c>
      <c r="D165" s="111"/>
      <c r="E165" s="86">
        <v>0</v>
      </c>
      <c r="F165" s="111"/>
      <c r="G165" s="86">
        <v>0</v>
      </c>
      <c r="H165" s="329"/>
    </row>
    <row r="166" spans="1:8" x14ac:dyDescent="0.25">
      <c r="A166" s="207" t="s">
        <v>343</v>
      </c>
      <c r="B166" s="305" t="s">
        <v>59</v>
      </c>
      <c r="C166" s="255">
        <v>5221</v>
      </c>
      <c r="D166" s="111"/>
      <c r="E166" s="86">
        <v>100000</v>
      </c>
      <c r="F166" s="111"/>
      <c r="G166" s="86">
        <v>100000</v>
      </c>
      <c r="H166" s="329"/>
    </row>
    <row r="167" spans="1:8" x14ac:dyDescent="0.25">
      <c r="A167" s="207" t="s">
        <v>344</v>
      </c>
      <c r="B167" s="305" t="s">
        <v>470</v>
      </c>
      <c r="C167" s="255" t="s">
        <v>469</v>
      </c>
      <c r="D167" s="111"/>
      <c r="E167" s="86">
        <v>50000</v>
      </c>
      <c r="F167" s="111"/>
      <c r="G167" s="347">
        <v>80000</v>
      </c>
      <c r="H167" s="329"/>
    </row>
    <row r="168" spans="1:8" x14ac:dyDescent="0.25">
      <c r="A168" s="207" t="s">
        <v>345</v>
      </c>
      <c r="B168" s="305" t="s">
        <v>61</v>
      </c>
      <c r="C168" s="255">
        <v>5321</v>
      </c>
      <c r="D168" s="111"/>
      <c r="E168" s="86">
        <v>5000</v>
      </c>
      <c r="F168" s="111"/>
      <c r="G168" s="86">
        <v>5000</v>
      </c>
      <c r="H168" s="329"/>
    </row>
    <row r="169" spans="1:8" x14ac:dyDescent="0.25">
      <c r="A169" s="207" t="s">
        <v>346</v>
      </c>
      <c r="B169" s="305" t="s">
        <v>62</v>
      </c>
      <c r="C169" s="255">
        <v>5329</v>
      </c>
      <c r="D169" s="111"/>
      <c r="E169" s="86">
        <v>60000</v>
      </c>
      <c r="F169" s="111"/>
      <c r="G169" s="86">
        <v>60000</v>
      </c>
      <c r="H169" s="329"/>
    </row>
    <row r="170" spans="1:8" x14ac:dyDescent="0.25">
      <c r="A170" s="207" t="s">
        <v>347</v>
      </c>
      <c r="B170" s="305" t="s">
        <v>323</v>
      </c>
      <c r="C170" s="255">
        <v>5339</v>
      </c>
      <c r="D170" s="317"/>
      <c r="E170" s="86">
        <v>10200</v>
      </c>
      <c r="F170" s="317"/>
      <c r="G170" s="86">
        <v>10200</v>
      </c>
      <c r="H170" s="329"/>
    </row>
    <row r="171" spans="1:8" x14ac:dyDescent="0.25">
      <c r="A171" s="207" t="s">
        <v>348</v>
      </c>
      <c r="B171" s="318" t="s">
        <v>63</v>
      </c>
      <c r="C171" s="283">
        <v>5363.5365000000002</v>
      </c>
      <c r="D171" s="291"/>
      <c r="E171" s="86">
        <v>2000</v>
      </c>
      <c r="F171" s="291"/>
      <c r="G171" s="86">
        <v>2000</v>
      </c>
      <c r="H171" s="329"/>
    </row>
    <row r="172" spans="1:8" x14ac:dyDescent="0.25">
      <c r="A172" s="207" t="s">
        <v>349</v>
      </c>
      <c r="B172" s="305" t="s">
        <v>64</v>
      </c>
      <c r="C172" s="255">
        <v>5660</v>
      </c>
      <c r="D172" s="317"/>
      <c r="E172" s="86">
        <v>20000</v>
      </c>
      <c r="F172" s="317"/>
      <c r="G172" s="86">
        <v>20000</v>
      </c>
      <c r="H172" s="329"/>
    </row>
    <row r="173" spans="1:8" x14ac:dyDescent="0.25">
      <c r="A173" s="207" t="s">
        <v>350</v>
      </c>
      <c r="B173" s="305" t="s">
        <v>443</v>
      </c>
      <c r="C173" s="255">
        <v>6122</v>
      </c>
      <c r="D173" s="317"/>
      <c r="E173" s="86">
        <v>0</v>
      </c>
      <c r="F173" s="317"/>
      <c r="G173" s="86">
        <v>0</v>
      </c>
      <c r="H173" s="329"/>
    </row>
    <row r="174" spans="1:8" ht="15.75" thickBot="1" x14ac:dyDescent="0.3">
      <c r="A174" s="207" t="s">
        <v>351</v>
      </c>
      <c r="B174" s="318" t="s">
        <v>444</v>
      </c>
      <c r="C174" s="283">
        <v>6125</v>
      </c>
      <c r="D174" s="291"/>
      <c r="E174" s="86">
        <v>0</v>
      </c>
      <c r="F174" s="291"/>
      <c r="G174" s="86">
        <v>0</v>
      </c>
      <c r="H174" s="329"/>
    </row>
    <row r="175" spans="1:8" ht="16.5" thickTop="1" thickBot="1" x14ac:dyDescent="0.3">
      <c r="A175" s="207" t="s">
        <v>352</v>
      </c>
      <c r="B175" s="246" t="s">
        <v>105</v>
      </c>
      <c r="C175" s="247"/>
      <c r="D175" s="218">
        <f>SUM(D150:D172)</f>
        <v>15000</v>
      </c>
      <c r="E175" s="219">
        <f>SUM(E150:E174)</f>
        <v>2135700</v>
      </c>
      <c r="F175" s="218">
        <f>SUM(F150:F172)</f>
        <v>19570</v>
      </c>
      <c r="G175" s="219">
        <f>SUM(G150:G174)</f>
        <v>2135700</v>
      </c>
      <c r="H175" s="329"/>
    </row>
    <row r="176" spans="1:8" ht="16.5" thickTop="1" thickBot="1" x14ac:dyDescent="0.3">
      <c r="A176" s="207" t="s">
        <v>353</v>
      </c>
      <c r="B176" s="308" t="s">
        <v>467</v>
      </c>
      <c r="C176" s="302">
        <v>5499</v>
      </c>
      <c r="D176" s="273">
        <v>0</v>
      </c>
      <c r="E176" s="108">
        <v>0</v>
      </c>
      <c r="F176" s="273">
        <v>0</v>
      </c>
      <c r="G176" s="339">
        <v>10000</v>
      </c>
      <c r="H176" s="329"/>
    </row>
    <row r="177" spans="1:8" ht="16.5" thickTop="1" thickBot="1" x14ac:dyDescent="0.3">
      <c r="A177" s="207" t="s">
        <v>354</v>
      </c>
      <c r="B177" s="246" t="s">
        <v>466</v>
      </c>
      <c r="C177" s="247"/>
      <c r="D177" s="218">
        <f t="shared" ref="D177:E177" si="48">SUM(D176)</f>
        <v>0</v>
      </c>
      <c r="E177" s="219">
        <f t="shared" si="48"/>
        <v>0</v>
      </c>
      <c r="F177" s="218">
        <f t="shared" ref="F177:G177" si="49">SUM(F176)</f>
        <v>0</v>
      </c>
      <c r="G177" s="219">
        <f t="shared" si="49"/>
        <v>10000</v>
      </c>
      <c r="H177" s="329"/>
    </row>
    <row r="178" spans="1:8" ht="16.5" thickTop="1" thickBot="1" x14ac:dyDescent="0.3">
      <c r="A178" s="207" t="s">
        <v>355</v>
      </c>
      <c r="B178" s="308" t="s">
        <v>308</v>
      </c>
      <c r="C178" s="302" t="s">
        <v>369</v>
      </c>
      <c r="D178" s="273">
        <v>100</v>
      </c>
      <c r="E178" s="108">
        <v>15000</v>
      </c>
      <c r="F178" s="337">
        <v>500</v>
      </c>
      <c r="G178" s="108">
        <v>15000</v>
      </c>
      <c r="H178" s="329">
        <v>400</v>
      </c>
    </row>
    <row r="179" spans="1:8" ht="16.5" thickTop="1" thickBot="1" x14ac:dyDescent="0.3">
      <c r="A179" s="207" t="s">
        <v>356</v>
      </c>
      <c r="B179" s="246" t="s">
        <v>106</v>
      </c>
      <c r="C179" s="247"/>
      <c r="D179" s="218">
        <f t="shared" ref="D179:E179" si="50">SUM(D178)</f>
        <v>100</v>
      </c>
      <c r="E179" s="219">
        <f t="shared" si="50"/>
        <v>15000</v>
      </c>
      <c r="F179" s="218">
        <f t="shared" ref="F179:G179" si="51">SUM(F178)</f>
        <v>500</v>
      </c>
      <c r="G179" s="219">
        <f t="shared" si="51"/>
        <v>15000</v>
      </c>
      <c r="H179" s="329"/>
    </row>
    <row r="180" spans="1:8" ht="16.5" thickTop="1" thickBot="1" x14ac:dyDescent="0.3">
      <c r="A180" s="207" t="s">
        <v>357</v>
      </c>
      <c r="B180" s="308" t="s">
        <v>296</v>
      </c>
      <c r="C180" s="302">
        <v>5163</v>
      </c>
      <c r="D180" s="273"/>
      <c r="E180" s="51">
        <v>58000</v>
      </c>
      <c r="F180" s="273"/>
      <c r="G180" s="51">
        <v>58000</v>
      </c>
      <c r="H180" s="329"/>
    </row>
    <row r="181" spans="1:8" ht="16.5" thickTop="1" thickBot="1" x14ac:dyDescent="0.3">
      <c r="A181" s="207" t="s">
        <v>358</v>
      </c>
      <c r="B181" s="246" t="s">
        <v>107</v>
      </c>
      <c r="C181" s="247"/>
      <c r="D181" s="218">
        <f t="shared" ref="D181:E181" si="52">SUM(D180)</f>
        <v>0</v>
      </c>
      <c r="E181" s="219">
        <f t="shared" si="52"/>
        <v>58000</v>
      </c>
      <c r="F181" s="218">
        <f t="shared" ref="F181:G181" si="53">SUM(F180)</f>
        <v>0</v>
      </c>
      <c r="G181" s="219">
        <f t="shared" si="53"/>
        <v>58000</v>
      </c>
      <c r="H181" s="329"/>
    </row>
    <row r="182" spans="1:8" ht="16.5" thickTop="1" thickBot="1" x14ac:dyDescent="0.3">
      <c r="A182" s="207" t="s">
        <v>359</v>
      </c>
      <c r="B182" s="174" t="s">
        <v>432</v>
      </c>
      <c r="C182" s="29">
        <v>2226</v>
      </c>
      <c r="D182" s="273"/>
      <c r="E182" s="51">
        <v>0</v>
      </c>
      <c r="F182" s="273"/>
      <c r="G182" s="51">
        <v>0</v>
      </c>
      <c r="H182" s="329"/>
    </row>
    <row r="183" spans="1:8" ht="16.5" thickTop="1" thickBot="1" x14ac:dyDescent="0.3">
      <c r="A183" s="207" t="s">
        <v>360</v>
      </c>
      <c r="B183" s="216" t="s">
        <v>424</v>
      </c>
      <c r="C183" s="322"/>
      <c r="D183" s="218">
        <f>SUM(D182)</f>
        <v>0</v>
      </c>
      <c r="E183" s="219">
        <f>SUM(E182)</f>
        <v>0</v>
      </c>
      <c r="F183" s="218">
        <f>SUM(F182)</f>
        <v>0</v>
      </c>
      <c r="G183" s="219">
        <f>SUM(G182)</f>
        <v>0</v>
      </c>
      <c r="H183" s="329"/>
    </row>
    <row r="184" spans="1:8" ht="16.5" thickTop="1" thickBot="1" x14ac:dyDescent="0.3">
      <c r="A184" s="207" t="s">
        <v>361</v>
      </c>
      <c r="B184" s="210" t="s">
        <v>65</v>
      </c>
      <c r="C184" s="176"/>
      <c r="D184" s="177">
        <f>SUM(D39+D42+D47+D51+D54+D58+D65+D70+D77+D82+D85+D89+D91+D34+D18+D16+D95+D103+D106+D111+D116+D60+D120+D122+D124+D131+D143+D141+D146+D175+D179+D126++D181+D36+D118+D133+D149+D183)</f>
        <v>22259600</v>
      </c>
      <c r="E184" s="178">
        <f>SUM(E39+E42+E47+E51+E54+E58+E65+E70+E77+E82+E85+E89+E91+E34+E18+E16+E95+E103+E106+E111+E116+E60+E120+E122+E124+E131+E143+E141+E146+E175+E179+E181+E133+E36+E118+E149+E126+E183)</f>
        <v>11366000</v>
      </c>
      <c r="F184" s="177">
        <f>SUM(F39+F42+F47+F51+F54+F58+F65+F70+F77+F82+F85+F89+F91+F34+F18+F16+F95+F103+F106+F111+F116+F60+F120+F122+F124+F131+F143+F141+F146+F175+F179+F126++F181+F36+F118+F133+F149+F183)</f>
        <v>25330423.100000001</v>
      </c>
      <c r="G184" s="178">
        <f>SUM(G39+G42+G47+G51+G54+G58+G65+G70+G77+G82+G85+G89+G91+G34+G18+G16+G95+G103+G106+G111+G116+G60+G120+G122+G124+G131+G143+G141+G146+G175+G179+G181+G133+G36+G118+G149+G126+G183+G177)</f>
        <v>11581000</v>
      </c>
      <c r="H184" s="329"/>
    </row>
    <row r="185" spans="1:8" ht="16.5" thickTop="1" thickBot="1" x14ac:dyDescent="0.3">
      <c r="A185" s="207" t="s">
        <v>362</v>
      </c>
      <c r="B185" s="211" t="s">
        <v>66</v>
      </c>
      <c r="C185" s="180">
        <v>8115</v>
      </c>
      <c r="D185" s="181">
        <f>SUM(D184-E184)</f>
        <v>10893600</v>
      </c>
      <c r="E185" s="182"/>
      <c r="F185" s="181">
        <f>SUM(F184-G184)</f>
        <v>13749423.100000001</v>
      </c>
      <c r="G185" s="182"/>
      <c r="H185" s="329"/>
    </row>
    <row r="186" spans="1:8" ht="16.5" thickTop="1" thickBot="1" x14ac:dyDescent="0.3">
      <c r="A186" s="207" t="s">
        <v>363</v>
      </c>
      <c r="B186" s="212" t="s">
        <v>65</v>
      </c>
      <c r="C186" s="208"/>
      <c r="D186" s="177">
        <f>SUM(D184-D185)</f>
        <v>11366000</v>
      </c>
      <c r="E186" s="205">
        <f>SUM(E184:E185)</f>
        <v>11366000</v>
      </c>
      <c r="F186" s="177">
        <f>SUM(F184-F185)</f>
        <v>11581000</v>
      </c>
      <c r="G186" s="205">
        <f>SUM(G184:G185)</f>
        <v>11581000</v>
      </c>
      <c r="H186" s="329"/>
    </row>
    <row r="187" spans="1:8" x14ac:dyDescent="0.25">
      <c r="A187" s="207" t="s">
        <v>364</v>
      </c>
      <c r="B187" s="213" t="s">
        <v>67</v>
      </c>
      <c r="C187" s="209"/>
      <c r="D187" s="467">
        <v>44648</v>
      </c>
      <c r="E187" s="468"/>
      <c r="F187" s="467"/>
      <c r="G187" s="468"/>
      <c r="H187" s="329"/>
    </row>
    <row r="188" spans="1:8" x14ac:dyDescent="0.25">
      <c r="A188" s="207" t="s">
        <v>365</v>
      </c>
      <c r="B188" s="214" t="s">
        <v>68</v>
      </c>
      <c r="C188" s="192"/>
      <c r="D188" s="463">
        <v>44630</v>
      </c>
      <c r="E188" s="464"/>
      <c r="F188" s="463"/>
      <c r="G188" s="464"/>
      <c r="H188" s="329"/>
    </row>
    <row r="189" spans="1:8" x14ac:dyDescent="0.25">
      <c r="A189" s="207" t="s">
        <v>409</v>
      </c>
      <c r="B189" s="214" t="s">
        <v>69</v>
      </c>
      <c r="C189" s="192"/>
      <c r="D189" s="463">
        <v>44646</v>
      </c>
      <c r="E189" s="464"/>
      <c r="F189" s="463"/>
      <c r="G189" s="464"/>
      <c r="H189" s="329"/>
    </row>
    <row r="190" spans="1:8" ht="15.75" thickBot="1" x14ac:dyDescent="0.3">
      <c r="A190" s="207" t="s">
        <v>423</v>
      </c>
      <c r="B190" s="215" t="s">
        <v>70</v>
      </c>
      <c r="C190" s="196"/>
      <c r="D190" s="465">
        <v>44648</v>
      </c>
      <c r="E190" s="466"/>
      <c r="F190" s="465"/>
      <c r="G190" s="466"/>
      <c r="H190" s="329"/>
    </row>
    <row r="191" spans="1:8" ht="18.75" thickTop="1" x14ac:dyDescent="0.25">
      <c r="A191" s="31"/>
      <c r="B191" s="38"/>
      <c r="C191" s="39"/>
    </row>
    <row r="192" spans="1:8" ht="15.75" x14ac:dyDescent="0.25">
      <c r="A192" s="31"/>
      <c r="B192" s="40"/>
      <c r="C192" s="2"/>
      <c r="D192" s="2"/>
      <c r="F192" s="2"/>
    </row>
    <row r="193" spans="1:6" ht="15.75" x14ac:dyDescent="0.25">
      <c r="A193" s="31"/>
      <c r="B193" s="40"/>
      <c r="C193" s="2"/>
      <c r="D193" s="2"/>
      <c r="F193" s="2"/>
    </row>
    <row r="194" spans="1:6" ht="15.75" x14ac:dyDescent="0.25">
      <c r="A194" s="31"/>
      <c r="B194" s="40"/>
      <c r="C194" s="2"/>
      <c r="D194" s="2"/>
      <c r="F194" s="2"/>
    </row>
    <row r="195" spans="1:6" ht="15.75" x14ac:dyDescent="0.25">
      <c r="A195" s="31"/>
      <c r="B195" s="40"/>
      <c r="C195" s="2"/>
      <c r="D195" s="2"/>
      <c r="F195" s="2"/>
    </row>
    <row r="196" spans="1:6" x14ac:dyDescent="0.25">
      <c r="D196" s="2"/>
      <c r="F196" s="2"/>
    </row>
    <row r="197" spans="1:6" x14ac:dyDescent="0.25">
      <c r="C197" s="2"/>
      <c r="D197" s="2"/>
      <c r="F197" s="2"/>
    </row>
    <row r="198" spans="1:6" x14ac:dyDescent="0.25">
      <c r="C198" s="31"/>
      <c r="D198" s="2"/>
      <c r="F198" s="2"/>
    </row>
    <row r="199" spans="1:6" x14ac:dyDescent="0.25">
      <c r="C199" s="31"/>
      <c r="D199" s="2"/>
      <c r="F199" s="2"/>
    </row>
    <row r="200" spans="1:6" x14ac:dyDescent="0.25">
      <c r="C200" s="31"/>
      <c r="D200" s="2"/>
      <c r="F200" s="2"/>
    </row>
    <row r="201" spans="1:6" x14ac:dyDescent="0.25">
      <c r="C201" s="31"/>
      <c r="D201" s="2"/>
      <c r="F201" s="2"/>
    </row>
    <row r="202" spans="1:6" x14ac:dyDescent="0.25">
      <c r="C202" s="31"/>
      <c r="D202" s="2"/>
      <c r="F202" s="2"/>
    </row>
    <row r="203" spans="1:6" x14ac:dyDescent="0.25">
      <c r="C203" s="31"/>
    </row>
    <row r="204" spans="1:6" x14ac:dyDescent="0.25">
      <c r="C204" s="2"/>
    </row>
    <row r="205" spans="1:6" x14ac:dyDescent="0.25">
      <c r="C205" s="2"/>
    </row>
    <row r="206" spans="1:6" x14ac:dyDescent="0.25">
      <c r="C206" s="2"/>
    </row>
    <row r="207" spans="1:6" x14ac:dyDescent="0.25">
      <c r="C207" s="2"/>
    </row>
    <row r="208" spans="1:6" x14ac:dyDescent="0.25">
      <c r="C208" s="2"/>
    </row>
  </sheetData>
  <mergeCells count="12">
    <mergeCell ref="A1:C2"/>
    <mergeCell ref="D1:E2"/>
    <mergeCell ref="A3:B3"/>
    <mergeCell ref="D187:E187"/>
    <mergeCell ref="D188:E188"/>
    <mergeCell ref="D190:E190"/>
    <mergeCell ref="F1:G2"/>
    <mergeCell ref="F187:G187"/>
    <mergeCell ref="F188:G188"/>
    <mergeCell ref="F189:G189"/>
    <mergeCell ref="F190:G190"/>
    <mergeCell ref="D189:E189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topLeftCell="A147" workbookViewId="0">
      <selection activeCell="M20" sqref="M20"/>
    </sheetView>
  </sheetViews>
  <sheetFormatPr defaultRowHeight="15" x14ac:dyDescent="0.25"/>
  <cols>
    <col min="1" max="1" width="6.140625" customWidth="1"/>
    <col min="2" max="2" width="52.28515625" customWidth="1"/>
    <col min="3" max="3" width="24" customWidth="1"/>
    <col min="4" max="4" width="10.85546875" customWidth="1"/>
    <col min="5" max="5" width="13.7109375" customWidth="1"/>
    <col min="6" max="6" width="10.85546875" style="418" customWidth="1"/>
    <col min="7" max="7" width="13.7109375" style="418" customWidth="1"/>
    <col min="8" max="8" width="10.85546875" style="418" customWidth="1"/>
    <col min="9" max="9" width="13.7109375" style="418" customWidth="1"/>
    <col min="10" max="10" width="10" bestFit="1" customWidth="1"/>
  </cols>
  <sheetData>
    <row r="1" spans="1:9" ht="15.75" customHeight="1" thickTop="1" x14ac:dyDescent="0.25">
      <c r="A1" s="469" t="s">
        <v>453</v>
      </c>
      <c r="B1" s="470"/>
      <c r="C1" s="471"/>
      <c r="D1" s="475" t="s">
        <v>459</v>
      </c>
      <c r="E1" s="476"/>
      <c r="F1" s="481" t="s">
        <v>464</v>
      </c>
      <c r="G1" s="482"/>
      <c r="H1" s="481" t="s">
        <v>471</v>
      </c>
      <c r="I1" s="482"/>
    </row>
    <row r="2" spans="1:9" ht="15.75" thickBot="1" x14ac:dyDescent="0.3">
      <c r="A2" s="472"/>
      <c r="B2" s="473"/>
      <c r="C2" s="474"/>
      <c r="D2" s="477"/>
      <c r="E2" s="478"/>
      <c r="F2" s="483"/>
      <c r="G2" s="484"/>
      <c r="H2" s="483"/>
      <c r="I2" s="484"/>
    </row>
    <row r="3" spans="1:9" ht="16.5" thickTop="1" thickBot="1" x14ac:dyDescent="0.3">
      <c r="A3" s="479" t="s">
        <v>108</v>
      </c>
      <c r="B3" s="480"/>
      <c r="C3" s="340" t="s">
        <v>109</v>
      </c>
      <c r="D3" s="240" t="s">
        <v>0</v>
      </c>
      <c r="E3" s="241" t="s">
        <v>1</v>
      </c>
      <c r="F3" s="348" t="s">
        <v>0</v>
      </c>
      <c r="G3" s="349" t="s">
        <v>1</v>
      </c>
      <c r="H3" s="348" t="s">
        <v>0</v>
      </c>
      <c r="I3" s="349" t="s">
        <v>1</v>
      </c>
    </row>
    <row r="4" spans="1:9" ht="15.75" thickTop="1" x14ac:dyDescent="0.25">
      <c r="A4" s="206" t="s">
        <v>115</v>
      </c>
      <c r="B4" s="131" t="s">
        <v>2</v>
      </c>
      <c r="C4" s="5">
        <v>1111</v>
      </c>
      <c r="D4" s="42">
        <v>1200000</v>
      </c>
      <c r="E4" s="43"/>
      <c r="F4" s="350">
        <v>1200000</v>
      </c>
      <c r="G4" s="351"/>
      <c r="H4" s="350">
        <v>1200000</v>
      </c>
      <c r="I4" s="351"/>
    </row>
    <row r="5" spans="1:9" x14ac:dyDescent="0.25">
      <c r="A5" s="207" t="s">
        <v>116</v>
      </c>
      <c r="B5" s="133" t="s">
        <v>3</v>
      </c>
      <c r="C5" s="6">
        <v>1112</v>
      </c>
      <c r="D5" s="44">
        <v>50000</v>
      </c>
      <c r="E5" s="45"/>
      <c r="F5" s="352">
        <v>50000</v>
      </c>
      <c r="G5" s="353"/>
      <c r="H5" s="352">
        <v>50000</v>
      </c>
      <c r="I5" s="353"/>
    </row>
    <row r="6" spans="1:9" x14ac:dyDescent="0.25">
      <c r="A6" s="207" t="s">
        <v>117</v>
      </c>
      <c r="B6" s="133" t="s">
        <v>4</v>
      </c>
      <c r="C6" s="6">
        <v>1121</v>
      </c>
      <c r="D6" s="44">
        <v>1100000</v>
      </c>
      <c r="E6" s="45"/>
      <c r="F6" s="352">
        <v>1100000</v>
      </c>
      <c r="G6" s="353"/>
      <c r="H6" s="352">
        <v>1100000</v>
      </c>
      <c r="I6" s="353"/>
    </row>
    <row r="7" spans="1:9" x14ac:dyDescent="0.25">
      <c r="A7" s="207" t="s">
        <v>118</v>
      </c>
      <c r="B7" s="133" t="s">
        <v>5</v>
      </c>
      <c r="C7" s="6">
        <v>1211</v>
      </c>
      <c r="D7" s="44">
        <v>2800000</v>
      </c>
      <c r="E7" s="45"/>
      <c r="F7" s="352">
        <v>2800000</v>
      </c>
      <c r="G7" s="353"/>
      <c r="H7" s="352">
        <v>2800000</v>
      </c>
      <c r="I7" s="353"/>
    </row>
    <row r="8" spans="1:9" x14ac:dyDescent="0.25">
      <c r="A8" s="207" t="s">
        <v>119</v>
      </c>
      <c r="B8" s="133" t="s">
        <v>112</v>
      </c>
      <c r="C8" s="6">
        <v>1334</v>
      </c>
      <c r="D8" s="44">
        <v>1100</v>
      </c>
      <c r="E8" s="45"/>
      <c r="F8" s="352">
        <v>1100</v>
      </c>
      <c r="G8" s="353"/>
      <c r="H8" s="352">
        <v>1100</v>
      </c>
      <c r="I8" s="353"/>
    </row>
    <row r="9" spans="1:9" x14ac:dyDescent="0.25">
      <c r="A9" s="207" t="s">
        <v>120</v>
      </c>
      <c r="B9" s="134" t="s">
        <v>6</v>
      </c>
      <c r="C9" s="6">
        <v>1341</v>
      </c>
      <c r="D9" s="44">
        <v>7000</v>
      </c>
      <c r="E9" s="45"/>
      <c r="F9" s="352">
        <v>7000</v>
      </c>
      <c r="G9" s="353"/>
      <c r="H9" s="352">
        <v>7000</v>
      </c>
      <c r="I9" s="353"/>
    </row>
    <row r="10" spans="1:9" x14ac:dyDescent="0.25">
      <c r="A10" s="207" t="s">
        <v>121</v>
      </c>
      <c r="B10" s="134" t="s">
        <v>7</v>
      </c>
      <c r="C10" s="6">
        <v>1342</v>
      </c>
      <c r="D10" s="44">
        <v>200000</v>
      </c>
      <c r="E10" s="45"/>
      <c r="F10" s="352">
        <v>200000</v>
      </c>
      <c r="G10" s="353"/>
      <c r="H10" s="352">
        <v>200000</v>
      </c>
      <c r="I10" s="353"/>
    </row>
    <row r="11" spans="1:9" x14ac:dyDescent="0.25">
      <c r="A11" s="207" t="s">
        <v>122</v>
      </c>
      <c r="B11" s="135" t="s">
        <v>8</v>
      </c>
      <c r="C11" s="7">
        <v>1343</v>
      </c>
      <c r="D11" s="44">
        <v>2400</v>
      </c>
      <c r="E11" s="45"/>
      <c r="F11" s="352">
        <v>2400</v>
      </c>
      <c r="G11" s="353"/>
      <c r="H11" s="352">
        <v>2400</v>
      </c>
      <c r="I11" s="353"/>
    </row>
    <row r="12" spans="1:9" x14ac:dyDescent="0.25">
      <c r="A12" s="207" t="s">
        <v>426</v>
      </c>
      <c r="B12" s="134" t="s">
        <v>9</v>
      </c>
      <c r="C12" s="6">
        <v>1361</v>
      </c>
      <c r="D12" s="44">
        <v>10000</v>
      </c>
      <c r="E12" s="45"/>
      <c r="F12" s="352">
        <v>10000</v>
      </c>
      <c r="G12" s="353"/>
      <c r="H12" s="352">
        <v>10000</v>
      </c>
      <c r="I12" s="353"/>
    </row>
    <row r="13" spans="1:9" x14ac:dyDescent="0.25">
      <c r="A13" s="207" t="s">
        <v>123</v>
      </c>
      <c r="B13" s="136" t="s">
        <v>10</v>
      </c>
      <c r="C13" s="6">
        <v>1381</v>
      </c>
      <c r="D13" s="44">
        <v>40000</v>
      </c>
      <c r="E13" s="45"/>
      <c r="F13" s="352">
        <v>40000</v>
      </c>
      <c r="G13" s="353"/>
      <c r="H13" s="352">
        <v>40000</v>
      </c>
      <c r="I13" s="353"/>
    </row>
    <row r="14" spans="1:9" x14ac:dyDescent="0.25">
      <c r="A14" s="207" t="s">
        <v>124</v>
      </c>
      <c r="B14" s="136" t="s">
        <v>11</v>
      </c>
      <c r="C14" s="6">
        <v>1382</v>
      </c>
      <c r="D14" s="44">
        <v>100</v>
      </c>
      <c r="E14" s="45"/>
      <c r="F14" s="352">
        <v>100</v>
      </c>
      <c r="G14" s="353"/>
      <c r="H14" s="352">
        <v>100</v>
      </c>
      <c r="I14" s="353"/>
    </row>
    <row r="15" spans="1:9" ht="15.75" thickBot="1" x14ac:dyDescent="0.3">
      <c r="A15" s="207" t="s">
        <v>125</v>
      </c>
      <c r="B15" s="137" t="s">
        <v>12</v>
      </c>
      <c r="C15" s="8">
        <v>1511</v>
      </c>
      <c r="D15" s="46">
        <v>255000</v>
      </c>
      <c r="E15" s="47"/>
      <c r="F15" s="354">
        <v>255000</v>
      </c>
      <c r="G15" s="355"/>
      <c r="H15" s="354">
        <v>255000</v>
      </c>
      <c r="I15" s="355"/>
    </row>
    <row r="16" spans="1:9" ht="16.5" thickTop="1" thickBot="1" x14ac:dyDescent="0.3">
      <c r="A16" s="207" t="s">
        <v>126</v>
      </c>
      <c r="B16" s="216" t="s">
        <v>80</v>
      </c>
      <c r="C16" s="232"/>
      <c r="D16" s="233">
        <f>SUM(D4:D15)</f>
        <v>5665600</v>
      </c>
      <c r="E16" s="234"/>
      <c r="F16" s="356">
        <f>SUM(F4:F15)</f>
        <v>5665600</v>
      </c>
      <c r="G16" s="357"/>
      <c r="H16" s="356">
        <f>SUM(H4:H15)</f>
        <v>5665600</v>
      </c>
      <c r="I16" s="357"/>
    </row>
    <row r="17" spans="1:10" ht="16.5" thickTop="1" thickBot="1" x14ac:dyDescent="0.3">
      <c r="A17" s="207" t="s">
        <v>127</v>
      </c>
      <c r="B17" s="250" t="s">
        <v>13</v>
      </c>
      <c r="C17" s="37">
        <v>2460</v>
      </c>
      <c r="D17" s="48">
        <v>70000</v>
      </c>
      <c r="E17" s="53"/>
      <c r="F17" s="358">
        <v>70000</v>
      </c>
      <c r="G17" s="359"/>
      <c r="H17" s="358">
        <v>70000</v>
      </c>
      <c r="I17" s="359"/>
    </row>
    <row r="18" spans="1:10" ht="16.5" thickTop="1" thickBot="1" x14ac:dyDescent="0.3">
      <c r="A18" s="207" t="s">
        <v>134</v>
      </c>
      <c r="B18" s="216" t="s">
        <v>82</v>
      </c>
      <c r="C18" s="232"/>
      <c r="D18" s="233">
        <f>SUM(D17:D17)</f>
        <v>70000</v>
      </c>
      <c r="E18" s="234"/>
      <c r="F18" s="356">
        <f>SUM(F17:F17)</f>
        <v>70000</v>
      </c>
      <c r="G18" s="357"/>
      <c r="H18" s="356">
        <f>SUM(H17:H17)</f>
        <v>70000</v>
      </c>
      <c r="I18" s="357"/>
    </row>
    <row r="19" spans="1:10" ht="15.75" thickTop="1" x14ac:dyDescent="0.25">
      <c r="A19" s="207" t="s">
        <v>135</v>
      </c>
      <c r="B19" s="248" t="s">
        <v>408</v>
      </c>
      <c r="C19" s="37">
        <v>4111</v>
      </c>
      <c r="D19" s="48">
        <v>0</v>
      </c>
      <c r="E19" s="51"/>
      <c r="F19" s="358">
        <v>0</v>
      </c>
      <c r="G19" s="360"/>
      <c r="H19" s="358">
        <v>0</v>
      </c>
      <c r="I19" s="360"/>
    </row>
    <row r="20" spans="1:10" x14ac:dyDescent="0.25">
      <c r="A20" s="207" t="s">
        <v>136</v>
      </c>
      <c r="B20" s="138" t="s">
        <v>465</v>
      </c>
      <c r="C20" s="6">
        <v>4111</v>
      </c>
      <c r="D20" s="48">
        <v>0</v>
      </c>
      <c r="E20" s="45"/>
      <c r="F20" s="358">
        <v>21633.1</v>
      </c>
      <c r="G20" s="353"/>
      <c r="H20" s="358">
        <v>21633.1</v>
      </c>
      <c r="I20" s="353"/>
    </row>
    <row r="21" spans="1:10" x14ac:dyDescent="0.25">
      <c r="A21" s="207" t="s">
        <v>137</v>
      </c>
      <c r="B21" s="249" t="s">
        <v>396</v>
      </c>
      <c r="C21" s="37">
        <v>4112</v>
      </c>
      <c r="D21" s="52">
        <v>92900</v>
      </c>
      <c r="E21" s="53"/>
      <c r="F21" s="358">
        <v>92900</v>
      </c>
      <c r="G21" s="359"/>
      <c r="H21" s="358">
        <v>92900</v>
      </c>
      <c r="I21" s="359"/>
    </row>
    <row r="22" spans="1:10" x14ac:dyDescent="0.25">
      <c r="A22" s="207" t="s">
        <v>128</v>
      </c>
      <c r="B22" s="249" t="s">
        <v>326</v>
      </c>
      <c r="C22" s="37">
        <v>4116</v>
      </c>
      <c r="D22" s="52">
        <v>0</v>
      </c>
      <c r="E22" s="53"/>
      <c r="F22" s="358">
        <v>0</v>
      </c>
      <c r="G22" s="359"/>
      <c r="H22" s="358">
        <v>0</v>
      </c>
      <c r="I22" s="359"/>
    </row>
    <row r="23" spans="1:10" x14ac:dyDescent="0.25">
      <c r="A23" s="207" t="s">
        <v>138</v>
      </c>
      <c r="B23" s="250" t="s">
        <v>456</v>
      </c>
      <c r="C23" s="37">
        <v>4116</v>
      </c>
      <c r="D23" s="52">
        <v>0</v>
      </c>
      <c r="E23" s="49"/>
      <c r="F23" s="358">
        <v>0</v>
      </c>
      <c r="G23" s="361"/>
      <c r="H23" s="358">
        <v>0</v>
      </c>
      <c r="I23" s="361"/>
    </row>
    <row r="24" spans="1:10" x14ac:dyDescent="0.25">
      <c r="A24" s="207" t="s">
        <v>139</v>
      </c>
      <c r="B24" s="250" t="s">
        <v>403</v>
      </c>
      <c r="C24" s="37">
        <v>4116</v>
      </c>
      <c r="D24" s="52">
        <v>0</v>
      </c>
      <c r="E24" s="51"/>
      <c r="F24" s="358">
        <v>0</v>
      </c>
      <c r="G24" s="360"/>
      <c r="H24" s="358">
        <v>0</v>
      </c>
      <c r="I24" s="360"/>
    </row>
    <row r="25" spans="1:10" x14ac:dyDescent="0.25">
      <c r="A25" s="207" t="s">
        <v>140</v>
      </c>
      <c r="B25" s="250" t="s">
        <v>14</v>
      </c>
      <c r="C25" s="37">
        <v>4122</v>
      </c>
      <c r="D25" s="52">
        <v>0</v>
      </c>
      <c r="E25" s="53"/>
      <c r="F25" s="358">
        <v>0</v>
      </c>
      <c r="G25" s="359"/>
      <c r="H25" s="358">
        <v>0</v>
      </c>
      <c r="I25" s="359"/>
    </row>
    <row r="26" spans="1:10" x14ac:dyDescent="0.25">
      <c r="A26" s="207" t="s">
        <v>141</v>
      </c>
      <c r="B26" s="250" t="s">
        <v>73</v>
      </c>
      <c r="C26" s="251">
        <v>4122</v>
      </c>
      <c r="D26" s="57">
        <v>0</v>
      </c>
      <c r="E26" s="53"/>
      <c r="F26" s="362">
        <v>0</v>
      </c>
      <c r="G26" s="359"/>
      <c r="H26" s="362">
        <v>0</v>
      </c>
      <c r="I26" s="359"/>
    </row>
    <row r="27" spans="1:10" x14ac:dyDescent="0.25">
      <c r="A27" s="207" t="s">
        <v>142</v>
      </c>
      <c r="B27" s="250" t="s">
        <v>318</v>
      </c>
      <c r="C27" s="252">
        <v>4122</v>
      </c>
      <c r="D27" s="52">
        <v>0</v>
      </c>
      <c r="E27" s="53"/>
      <c r="F27" s="358">
        <v>0</v>
      </c>
      <c r="G27" s="359"/>
      <c r="H27" s="358">
        <v>0</v>
      </c>
      <c r="I27" s="359"/>
    </row>
    <row r="28" spans="1:10" x14ac:dyDescent="0.25">
      <c r="A28" s="207" t="s">
        <v>143</v>
      </c>
      <c r="B28" s="250" t="s">
        <v>460</v>
      </c>
      <c r="C28" s="37">
        <v>4122</v>
      </c>
      <c r="D28" s="52">
        <v>30000</v>
      </c>
      <c r="E28" s="49"/>
      <c r="F28" s="358">
        <v>30000</v>
      </c>
      <c r="G28" s="361"/>
      <c r="H28" s="358">
        <v>30000</v>
      </c>
      <c r="I28" s="361"/>
    </row>
    <row r="29" spans="1:10" x14ac:dyDescent="0.25">
      <c r="A29" s="207" t="s">
        <v>144</v>
      </c>
      <c r="B29" s="250" t="s">
        <v>366</v>
      </c>
      <c r="C29" s="37">
        <v>4122</v>
      </c>
      <c r="D29" s="52">
        <v>0</v>
      </c>
      <c r="E29" s="49"/>
      <c r="F29" s="358">
        <v>0</v>
      </c>
      <c r="G29" s="361"/>
      <c r="H29" s="358">
        <v>0</v>
      </c>
      <c r="I29" s="361"/>
    </row>
    <row r="30" spans="1:10" x14ac:dyDescent="0.25">
      <c r="A30" s="207" t="s">
        <v>145</v>
      </c>
      <c r="B30" s="250" t="s">
        <v>372</v>
      </c>
      <c r="C30" s="253">
        <v>4122</v>
      </c>
      <c r="D30" s="48">
        <v>0</v>
      </c>
      <c r="E30" s="53"/>
      <c r="F30" s="358">
        <v>0</v>
      </c>
      <c r="G30" s="359"/>
      <c r="H30" s="332">
        <v>10000</v>
      </c>
      <c r="I30" s="359"/>
      <c r="J30" s="329">
        <v>10000</v>
      </c>
    </row>
    <row r="31" spans="1:10" x14ac:dyDescent="0.25">
      <c r="A31" s="207" t="s">
        <v>146</v>
      </c>
      <c r="B31" s="250" t="s">
        <v>461</v>
      </c>
      <c r="C31" s="37">
        <v>4129</v>
      </c>
      <c r="D31" s="48">
        <v>10000</v>
      </c>
      <c r="E31" s="53"/>
      <c r="F31" s="358">
        <v>10000</v>
      </c>
      <c r="G31" s="359"/>
      <c r="H31" s="358">
        <v>10000</v>
      </c>
      <c r="I31" s="359"/>
    </row>
    <row r="32" spans="1:10" x14ac:dyDescent="0.25">
      <c r="A32" s="207" t="s">
        <v>147</v>
      </c>
      <c r="B32" s="254" t="s">
        <v>368</v>
      </c>
      <c r="C32" s="255">
        <v>4222</v>
      </c>
      <c r="D32" s="52">
        <v>0</v>
      </c>
      <c r="E32" s="49"/>
      <c r="F32" s="358">
        <v>0</v>
      </c>
      <c r="G32" s="361"/>
      <c r="H32" s="332">
        <v>114000</v>
      </c>
      <c r="I32" s="361"/>
      <c r="J32" s="329">
        <v>114000</v>
      </c>
    </row>
    <row r="33" spans="1:9" ht="15.75" thickBot="1" x14ac:dyDescent="0.3">
      <c r="A33" s="207" t="s">
        <v>148</v>
      </c>
      <c r="B33" s="256" t="s">
        <v>373</v>
      </c>
      <c r="C33" s="257">
        <v>4222</v>
      </c>
      <c r="D33" s="57">
        <v>0</v>
      </c>
      <c r="E33" s="258"/>
      <c r="F33" s="362">
        <v>0</v>
      </c>
      <c r="G33" s="363"/>
      <c r="H33" s="362">
        <v>0</v>
      </c>
      <c r="I33" s="363"/>
    </row>
    <row r="34" spans="1:9" ht="16.5" thickTop="1" thickBot="1" x14ac:dyDescent="0.3">
      <c r="A34" s="207" t="s">
        <v>149</v>
      </c>
      <c r="B34" s="216" t="s">
        <v>81</v>
      </c>
      <c r="C34" s="232"/>
      <c r="D34" s="233">
        <f>SUM(D19:D33)</f>
        <v>132900</v>
      </c>
      <c r="E34" s="234"/>
      <c r="F34" s="356">
        <f>SUM(F19:F33)</f>
        <v>154533.1</v>
      </c>
      <c r="G34" s="357"/>
      <c r="H34" s="356">
        <f>SUM(H19:H33)</f>
        <v>278533.09999999998</v>
      </c>
      <c r="I34" s="357"/>
    </row>
    <row r="35" spans="1:9" ht="16.5" thickTop="1" thickBot="1" x14ac:dyDescent="0.3">
      <c r="A35" s="207" t="s">
        <v>150</v>
      </c>
      <c r="B35" s="259" t="s">
        <v>377</v>
      </c>
      <c r="C35" s="252">
        <v>5169</v>
      </c>
      <c r="D35" s="112">
        <v>0</v>
      </c>
      <c r="E35" s="67">
        <v>500</v>
      </c>
      <c r="F35" s="364">
        <v>0</v>
      </c>
      <c r="G35" s="365">
        <v>500</v>
      </c>
      <c r="H35" s="364">
        <v>0</v>
      </c>
      <c r="I35" s="365">
        <v>500</v>
      </c>
    </row>
    <row r="36" spans="1:9" ht="16.5" thickTop="1" thickBot="1" x14ac:dyDescent="0.3">
      <c r="A36" s="207" t="s">
        <v>151</v>
      </c>
      <c r="B36" s="216" t="s">
        <v>376</v>
      </c>
      <c r="C36" s="226"/>
      <c r="D36" s="227">
        <f t="shared" ref="D36:E36" si="0">SUM(D35)</f>
        <v>0</v>
      </c>
      <c r="E36" s="228">
        <f t="shared" si="0"/>
        <v>500</v>
      </c>
      <c r="F36" s="366">
        <f t="shared" ref="F36:G36" si="1">SUM(F35)</f>
        <v>0</v>
      </c>
      <c r="G36" s="367">
        <f t="shared" si="1"/>
        <v>500</v>
      </c>
      <c r="H36" s="366">
        <f t="shared" ref="H36:I36" si="2">SUM(H35)</f>
        <v>0</v>
      </c>
      <c r="I36" s="367">
        <f t="shared" si="2"/>
        <v>500</v>
      </c>
    </row>
    <row r="37" spans="1:9" ht="15.75" thickTop="1" x14ac:dyDescent="0.25">
      <c r="A37" s="207" t="s">
        <v>152</v>
      </c>
      <c r="B37" s="260" t="s">
        <v>324</v>
      </c>
      <c r="C37" s="261" t="s">
        <v>15</v>
      </c>
      <c r="D37" s="262">
        <v>0</v>
      </c>
      <c r="E37" s="59">
        <v>1000</v>
      </c>
      <c r="F37" s="368">
        <v>0</v>
      </c>
      <c r="G37" s="369">
        <v>1000</v>
      </c>
      <c r="H37" s="368">
        <v>0</v>
      </c>
      <c r="I37" s="369">
        <v>1000</v>
      </c>
    </row>
    <row r="38" spans="1:9" ht="15.75" thickBot="1" x14ac:dyDescent="0.3">
      <c r="A38" s="207" t="s">
        <v>153</v>
      </c>
      <c r="B38" s="263" t="s">
        <v>263</v>
      </c>
      <c r="C38" s="255">
        <v>5156.5168999999996</v>
      </c>
      <c r="D38" s="264">
        <v>0</v>
      </c>
      <c r="E38" s="61">
        <v>3000</v>
      </c>
      <c r="F38" s="370">
        <v>0</v>
      </c>
      <c r="G38" s="371">
        <v>3000</v>
      </c>
      <c r="H38" s="370">
        <v>0</v>
      </c>
      <c r="I38" s="371">
        <v>3000</v>
      </c>
    </row>
    <row r="39" spans="1:9" ht="16.5" thickTop="1" thickBot="1" x14ac:dyDescent="0.3">
      <c r="A39" s="207" t="s">
        <v>154</v>
      </c>
      <c r="B39" s="216" t="s">
        <v>83</v>
      </c>
      <c r="C39" s="230"/>
      <c r="D39" s="235">
        <f t="shared" ref="D39:G39" si="3">SUM(D37:D38)</f>
        <v>0</v>
      </c>
      <c r="E39" s="236">
        <f t="shared" si="3"/>
        <v>4000</v>
      </c>
      <c r="F39" s="372">
        <f t="shared" si="3"/>
        <v>0</v>
      </c>
      <c r="G39" s="373">
        <f t="shared" si="3"/>
        <v>4000</v>
      </c>
      <c r="H39" s="372">
        <f t="shared" ref="H39:I39" si="4">SUM(H37:H38)</f>
        <v>0</v>
      </c>
      <c r="I39" s="373">
        <f t="shared" si="4"/>
        <v>4000</v>
      </c>
    </row>
    <row r="40" spans="1:9" ht="15.75" thickTop="1" x14ac:dyDescent="0.25">
      <c r="A40" s="207" t="s">
        <v>155</v>
      </c>
      <c r="B40" s="260" t="s">
        <v>264</v>
      </c>
      <c r="C40" s="261">
        <v>2112</v>
      </c>
      <c r="D40" s="62">
        <v>45000</v>
      </c>
      <c r="E40" s="72"/>
      <c r="F40" s="374">
        <v>45000</v>
      </c>
      <c r="G40" s="375"/>
      <c r="H40" s="374">
        <v>45000</v>
      </c>
      <c r="I40" s="375"/>
    </row>
    <row r="41" spans="1:9" ht="15.75" thickBot="1" x14ac:dyDescent="0.3">
      <c r="A41" s="207" t="s">
        <v>156</v>
      </c>
      <c r="B41" s="263" t="s">
        <v>268</v>
      </c>
      <c r="C41" s="255" t="s">
        <v>16</v>
      </c>
      <c r="D41" s="111"/>
      <c r="E41" s="49">
        <v>45000</v>
      </c>
      <c r="F41" s="376"/>
      <c r="G41" s="361">
        <v>45000</v>
      </c>
      <c r="H41" s="376"/>
      <c r="I41" s="361">
        <v>45000</v>
      </c>
    </row>
    <row r="42" spans="1:9" ht="16.5" thickTop="1" thickBot="1" x14ac:dyDescent="0.3">
      <c r="A42" s="207" t="s">
        <v>157</v>
      </c>
      <c r="B42" s="216" t="s">
        <v>84</v>
      </c>
      <c r="C42" s="232"/>
      <c r="D42" s="233">
        <f t="shared" ref="D42:G42" si="5">SUM(D40:D41)</f>
        <v>45000</v>
      </c>
      <c r="E42" s="234">
        <f t="shared" si="5"/>
        <v>45000</v>
      </c>
      <c r="F42" s="356">
        <f t="shared" si="5"/>
        <v>45000</v>
      </c>
      <c r="G42" s="357">
        <f t="shared" si="5"/>
        <v>45000</v>
      </c>
      <c r="H42" s="356">
        <f t="shared" ref="H42:I42" si="6">SUM(H40:H41)</f>
        <v>45000</v>
      </c>
      <c r="I42" s="357">
        <f t="shared" si="6"/>
        <v>45000</v>
      </c>
    </row>
    <row r="43" spans="1:9" ht="15.75" thickTop="1" x14ac:dyDescent="0.25">
      <c r="A43" s="207" t="s">
        <v>158</v>
      </c>
      <c r="B43" s="144" t="s">
        <v>321</v>
      </c>
      <c r="C43" s="269" t="s">
        <v>316</v>
      </c>
      <c r="D43" s="62">
        <v>2000</v>
      </c>
      <c r="E43" s="270">
        <v>4000000</v>
      </c>
      <c r="F43" s="374">
        <v>9020</v>
      </c>
      <c r="G43" s="377">
        <v>4000000</v>
      </c>
      <c r="H43" s="374">
        <v>9020</v>
      </c>
      <c r="I43" s="377">
        <v>4000000</v>
      </c>
    </row>
    <row r="44" spans="1:9" x14ac:dyDescent="0.25">
      <c r="A44" s="207" t="s">
        <v>159</v>
      </c>
      <c r="B44" s="259" t="s">
        <v>266</v>
      </c>
      <c r="C44" s="252" t="s">
        <v>17</v>
      </c>
      <c r="D44" s="112"/>
      <c r="E44" s="67">
        <v>40000</v>
      </c>
      <c r="F44" s="364"/>
      <c r="G44" s="365">
        <v>100000</v>
      </c>
      <c r="H44" s="364"/>
      <c r="I44" s="365">
        <v>100000</v>
      </c>
    </row>
    <row r="45" spans="1:9" x14ac:dyDescent="0.25">
      <c r="A45" s="207" t="s">
        <v>160</v>
      </c>
      <c r="B45" s="265" t="s">
        <v>18</v>
      </c>
      <c r="C45" s="37" t="s">
        <v>19</v>
      </c>
      <c r="D45" s="48"/>
      <c r="E45" s="53">
        <v>300000</v>
      </c>
      <c r="F45" s="358"/>
      <c r="G45" s="359">
        <v>280000</v>
      </c>
      <c r="H45" s="358"/>
      <c r="I45" s="359">
        <v>280000</v>
      </c>
    </row>
    <row r="46" spans="1:9" ht="15.75" thickBot="1" x14ac:dyDescent="0.3">
      <c r="A46" s="207" t="s">
        <v>161</v>
      </c>
      <c r="B46" s="169" t="s">
        <v>402</v>
      </c>
      <c r="C46" s="254" t="s">
        <v>401</v>
      </c>
      <c r="D46" s="68"/>
      <c r="E46" s="69">
        <v>30000</v>
      </c>
      <c r="F46" s="378"/>
      <c r="G46" s="379">
        <v>30000</v>
      </c>
      <c r="H46" s="378"/>
      <c r="I46" s="379">
        <v>30000</v>
      </c>
    </row>
    <row r="47" spans="1:9" ht="15.75" customHeight="1" thickTop="1" thickBot="1" x14ac:dyDescent="0.3">
      <c r="A47" s="207" t="s">
        <v>162</v>
      </c>
      <c r="B47" s="216" t="s">
        <v>85</v>
      </c>
      <c r="C47" s="232"/>
      <c r="D47" s="233">
        <f>SUM(D43:D45)</f>
        <v>2000</v>
      </c>
      <c r="E47" s="234">
        <f>SUM(E43:E46)</f>
        <v>4370000</v>
      </c>
      <c r="F47" s="356">
        <f>SUM(F43:F45)</f>
        <v>9020</v>
      </c>
      <c r="G47" s="357">
        <f>SUM(G43:G46)</f>
        <v>4410000</v>
      </c>
      <c r="H47" s="356">
        <f>SUM(H43:H45)</f>
        <v>9020</v>
      </c>
      <c r="I47" s="357">
        <f>SUM(I43:I46)</f>
        <v>4410000</v>
      </c>
    </row>
    <row r="48" spans="1:9" ht="15.75" thickTop="1" x14ac:dyDescent="0.25">
      <c r="A48" s="207" t="s">
        <v>166</v>
      </c>
      <c r="B48" s="272" t="s">
        <v>75</v>
      </c>
      <c r="C48" s="269" t="s">
        <v>76</v>
      </c>
      <c r="D48" s="112"/>
      <c r="E48" s="72">
        <v>80000</v>
      </c>
      <c r="F48" s="364"/>
      <c r="G48" s="375">
        <v>80000</v>
      </c>
      <c r="H48" s="364"/>
      <c r="I48" s="375">
        <v>80000</v>
      </c>
    </row>
    <row r="49" spans="1:9" x14ac:dyDescent="0.25">
      <c r="A49" s="207" t="s">
        <v>167</v>
      </c>
      <c r="B49" s="259" t="s">
        <v>400</v>
      </c>
      <c r="C49" s="257">
        <v>6121</v>
      </c>
      <c r="D49" s="273"/>
      <c r="E49" s="51">
        <v>50000</v>
      </c>
      <c r="F49" s="362"/>
      <c r="G49" s="360">
        <v>50000</v>
      </c>
      <c r="H49" s="362"/>
      <c r="I49" s="360">
        <v>50000</v>
      </c>
    </row>
    <row r="50" spans="1:9" ht="15.75" thickBot="1" x14ac:dyDescent="0.3">
      <c r="A50" s="207" t="s">
        <v>168</v>
      </c>
      <c r="B50" s="271" t="s">
        <v>20</v>
      </c>
      <c r="C50" s="37">
        <v>6349</v>
      </c>
      <c r="D50" s="68">
        <v>0</v>
      </c>
      <c r="E50" s="69"/>
      <c r="F50" s="378">
        <v>0</v>
      </c>
      <c r="G50" s="379"/>
      <c r="H50" s="378">
        <v>0</v>
      </c>
      <c r="I50" s="379"/>
    </row>
    <row r="51" spans="1:9" ht="16.5" thickTop="1" thickBot="1" x14ac:dyDescent="0.3">
      <c r="A51" s="207" t="s">
        <v>169</v>
      </c>
      <c r="B51" s="216" t="s">
        <v>86</v>
      </c>
      <c r="C51" s="230"/>
      <c r="D51" s="227">
        <f>SUM(D48+D50)</f>
        <v>0</v>
      </c>
      <c r="E51" s="228">
        <f>SUM(E48+E50+E49)</f>
        <v>130000</v>
      </c>
      <c r="F51" s="366">
        <f>SUM(F48+F50)</f>
        <v>0</v>
      </c>
      <c r="G51" s="367">
        <f>SUM(G48+G50+G49)</f>
        <v>130000</v>
      </c>
      <c r="H51" s="366">
        <f>SUM(H48+H50)</f>
        <v>0</v>
      </c>
      <c r="I51" s="367">
        <f>SUM(I48+I50+I49)</f>
        <v>130000</v>
      </c>
    </row>
    <row r="52" spans="1:9" ht="15.75" thickTop="1" x14ac:dyDescent="0.25">
      <c r="A52" s="207" t="s">
        <v>132</v>
      </c>
      <c r="B52" s="260" t="s">
        <v>267</v>
      </c>
      <c r="C52" s="261">
        <v>5139</v>
      </c>
      <c r="D52" s="112"/>
      <c r="E52" s="72">
        <v>5000</v>
      </c>
      <c r="F52" s="364"/>
      <c r="G52" s="375">
        <v>5000</v>
      </c>
      <c r="H52" s="364"/>
      <c r="I52" s="375">
        <v>5000</v>
      </c>
    </row>
    <row r="53" spans="1:9" ht="15.75" thickBot="1" x14ac:dyDescent="0.3">
      <c r="A53" s="207" t="s">
        <v>170</v>
      </c>
      <c r="B53" s="271" t="s">
        <v>378</v>
      </c>
      <c r="C53" s="37" t="s">
        <v>379</v>
      </c>
      <c r="D53" s="68"/>
      <c r="E53" s="69">
        <v>5000</v>
      </c>
      <c r="F53" s="378"/>
      <c r="G53" s="379">
        <v>5000</v>
      </c>
      <c r="H53" s="378"/>
      <c r="I53" s="379">
        <v>5000</v>
      </c>
    </row>
    <row r="54" spans="1:9" ht="16.5" thickTop="1" thickBot="1" x14ac:dyDescent="0.3">
      <c r="A54" s="207" t="s">
        <v>171</v>
      </c>
      <c r="B54" s="216" t="s">
        <v>419</v>
      </c>
      <c r="C54" s="226"/>
      <c r="D54" s="227">
        <f t="shared" ref="D54:E54" si="7">SUM(D52:D53)</f>
        <v>0</v>
      </c>
      <c r="E54" s="228">
        <f t="shared" si="7"/>
        <v>10000</v>
      </c>
      <c r="F54" s="366">
        <f t="shared" ref="F54:G54" si="8">SUM(F52:F53)</f>
        <v>0</v>
      </c>
      <c r="G54" s="367">
        <f t="shared" si="8"/>
        <v>10000</v>
      </c>
      <c r="H54" s="366">
        <f t="shared" ref="H54:I54" si="9">SUM(H52:H53)</f>
        <v>0</v>
      </c>
      <c r="I54" s="367">
        <f t="shared" si="9"/>
        <v>10000</v>
      </c>
    </row>
    <row r="55" spans="1:9" ht="15.75" thickTop="1" x14ac:dyDescent="0.25">
      <c r="A55" s="207" t="s">
        <v>172</v>
      </c>
      <c r="B55" s="268" t="s">
        <v>404</v>
      </c>
      <c r="C55" s="269" t="s">
        <v>405</v>
      </c>
      <c r="D55" s="62">
        <v>60000</v>
      </c>
      <c r="E55" s="270">
        <v>0</v>
      </c>
      <c r="F55" s="374">
        <v>60000</v>
      </c>
      <c r="G55" s="377">
        <v>0</v>
      </c>
      <c r="H55" s="374">
        <v>60000</v>
      </c>
      <c r="I55" s="377">
        <v>0</v>
      </c>
    </row>
    <row r="56" spans="1:9" x14ac:dyDescent="0.25">
      <c r="A56" s="207" t="s">
        <v>173</v>
      </c>
      <c r="B56" s="259" t="s">
        <v>269</v>
      </c>
      <c r="C56" s="252" t="s">
        <v>21</v>
      </c>
      <c r="D56" s="112"/>
      <c r="E56" s="67">
        <v>30000</v>
      </c>
      <c r="F56" s="364"/>
      <c r="G56" s="365">
        <v>30000</v>
      </c>
      <c r="H56" s="364"/>
      <c r="I56" s="365">
        <v>30000</v>
      </c>
    </row>
    <row r="57" spans="1:9" ht="15.75" thickBot="1" x14ac:dyDescent="0.3">
      <c r="A57" s="207" t="s">
        <v>163</v>
      </c>
      <c r="B57" s="265" t="s">
        <v>22</v>
      </c>
      <c r="C57" s="37">
        <v>5331</v>
      </c>
      <c r="D57" s="48"/>
      <c r="E57" s="53">
        <v>500000</v>
      </c>
      <c r="F57" s="358"/>
      <c r="G57" s="359">
        <v>500000</v>
      </c>
      <c r="H57" s="358"/>
      <c r="I57" s="359">
        <v>500000</v>
      </c>
    </row>
    <row r="58" spans="1:9" ht="16.5" thickTop="1" thickBot="1" x14ac:dyDescent="0.3">
      <c r="A58" s="207" t="s">
        <v>174</v>
      </c>
      <c r="B58" s="216" t="s">
        <v>87</v>
      </c>
      <c r="C58" s="226"/>
      <c r="D58" s="227">
        <f t="shared" ref="D58:G58" si="10">SUM(D55:D57)</f>
        <v>60000</v>
      </c>
      <c r="E58" s="228">
        <f t="shared" si="10"/>
        <v>530000</v>
      </c>
      <c r="F58" s="366">
        <f t="shared" si="10"/>
        <v>60000</v>
      </c>
      <c r="G58" s="367">
        <f t="shared" si="10"/>
        <v>530000</v>
      </c>
      <c r="H58" s="366">
        <f t="shared" ref="H58:I58" si="11">SUM(H55:H57)</f>
        <v>60000</v>
      </c>
      <c r="I58" s="367">
        <f t="shared" si="11"/>
        <v>530000</v>
      </c>
    </row>
    <row r="59" spans="1:9" ht="16.5" thickTop="1" thickBot="1" x14ac:dyDescent="0.3">
      <c r="A59" s="207" t="s">
        <v>175</v>
      </c>
      <c r="B59" s="259" t="s">
        <v>274</v>
      </c>
      <c r="C59" s="252">
        <v>5192</v>
      </c>
      <c r="D59" s="112"/>
      <c r="E59" s="67">
        <v>0</v>
      </c>
      <c r="F59" s="364"/>
      <c r="G59" s="365">
        <v>0</v>
      </c>
      <c r="H59" s="364"/>
      <c r="I59" s="365">
        <v>0</v>
      </c>
    </row>
    <row r="60" spans="1:9" ht="16.5" thickTop="1" thickBot="1" x14ac:dyDescent="0.3">
      <c r="A60" s="207" t="s">
        <v>176</v>
      </c>
      <c r="B60" s="216" t="s">
        <v>88</v>
      </c>
      <c r="C60" s="226"/>
      <c r="D60" s="227">
        <f t="shared" ref="D60:E60" si="12">SUM(D59)</f>
        <v>0</v>
      </c>
      <c r="E60" s="228">
        <f t="shared" si="12"/>
        <v>0</v>
      </c>
      <c r="F60" s="366">
        <f t="shared" ref="F60:G60" si="13">SUM(F59)</f>
        <v>0</v>
      </c>
      <c r="G60" s="367">
        <f t="shared" si="13"/>
        <v>0</v>
      </c>
      <c r="H60" s="366">
        <f t="shared" ref="H60:I60" si="14">SUM(H59)</f>
        <v>0</v>
      </c>
      <c r="I60" s="367">
        <f t="shared" si="14"/>
        <v>0</v>
      </c>
    </row>
    <row r="61" spans="1:9" ht="15.75" thickTop="1" x14ac:dyDescent="0.25">
      <c r="A61" s="207" t="s">
        <v>177</v>
      </c>
      <c r="B61" s="265" t="s">
        <v>399</v>
      </c>
      <c r="C61" s="253" t="s">
        <v>397</v>
      </c>
      <c r="D61" s="48">
        <v>10000</v>
      </c>
      <c r="E61" s="74"/>
      <c r="F61" s="358">
        <v>10000</v>
      </c>
      <c r="G61" s="359"/>
      <c r="H61" s="358">
        <v>10000</v>
      </c>
      <c r="I61" s="359"/>
    </row>
    <row r="62" spans="1:9" x14ac:dyDescent="0.25">
      <c r="A62" s="207" t="s">
        <v>178</v>
      </c>
      <c r="B62" s="265" t="s">
        <v>298</v>
      </c>
      <c r="C62" s="37" t="s">
        <v>23</v>
      </c>
      <c r="D62" s="48"/>
      <c r="E62" s="74">
        <v>180000</v>
      </c>
      <c r="F62" s="358"/>
      <c r="G62" s="359">
        <v>176000</v>
      </c>
      <c r="H62" s="358"/>
      <c r="I62" s="359">
        <v>176000</v>
      </c>
    </row>
    <row r="63" spans="1:9" x14ac:dyDescent="0.25">
      <c r="A63" s="207" t="s">
        <v>179</v>
      </c>
      <c r="B63" s="265" t="s">
        <v>275</v>
      </c>
      <c r="C63" s="37" t="s">
        <v>77</v>
      </c>
      <c r="D63" s="48"/>
      <c r="E63" s="74">
        <v>15000</v>
      </c>
      <c r="F63" s="358"/>
      <c r="G63" s="359">
        <v>19000</v>
      </c>
      <c r="H63" s="358"/>
      <c r="I63" s="359">
        <v>19000</v>
      </c>
    </row>
    <row r="64" spans="1:9" ht="15.75" thickBot="1" x14ac:dyDescent="0.3">
      <c r="A64" s="207" t="s">
        <v>180</v>
      </c>
      <c r="B64" s="169" t="s">
        <v>24</v>
      </c>
      <c r="C64" s="266" t="s">
        <v>25</v>
      </c>
      <c r="D64" s="267"/>
      <c r="E64" s="74">
        <v>5000</v>
      </c>
      <c r="F64" s="380"/>
      <c r="G64" s="359">
        <v>5000</v>
      </c>
      <c r="H64" s="380"/>
      <c r="I64" s="359">
        <v>5000</v>
      </c>
    </row>
    <row r="65" spans="1:9" ht="16.5" thickTop="1" thickBot="1" x14ac:dyDescent="0.3">
      <c r="A65" s="207" t="s">
        <v>181</v>
      </c>
      <c r="B65" s="216" t="s">
        <v>89</v>
      </c>
      <c r="C65" s="226"/>
      <c r="D65" s="227">
        <f t="shared" ref="D65:G65" si="15">SUM(D61:D64)</f>
        <v>10000</v>
      </c>
      <c r="E65" s="229">
        <f t="shared" si="15"/>
        <v>200000</v>
      </c>
      <c r="F65" s="366">
        <f t="shared" si="15"/>
        <v>10000</v>
      </c>
      <c r="G65" s="367">
        <f t="shared" si="15"/>
        <v>200000</v>
      </c>
      <c r="H65" s="366">
        <f t="shared" ref="H65:I65" si="16">SUM(H61:H64)</f>
        <v>10000</v>
      </c>
      <c r="I65" s="367">
        <f t="shared" si="16"/>
        <v>200000</v>
      </c>
    </row>
    <row r="66" spans="1:9" ht="15.75" thickTop="1" x14ac:dyDescent="0.25">
      <c r="A66" s="207" t="s">
        <v>182</v>
      </c>
      <c r="B66" s="274" t="s">
        <v>398</v>
      </c>
      <c r="C66" s="275" t="s">
        <v>397</v>
      </c>
      <c r="D66" s="262">
        <v>30000</v>
      </c>
      <c r="E66" s="76"/>
      <c r="F66" s="368">
        <v>30200</v>
      </c>
      <c r="G66" s="369"/>
      <c r="H66" s="368">
        <v>30200</v>
      </c>
      <c r="I66" s="369"/>
    </row>
    <row r="67" spans="1:9" x14ac:dyDescent="0.25">
      <c r="A67" s="207" t="s">
        <v>183</v>
      </c>
      <c r="B67" s="265" t="s">
        <v>299</v>
      </c>
      <c r="C67" s="37" t="s">
        <v>327</v>
      </c>
      <c r="D67" s="48"/>
      <c r="E67" s="78">
        <v>0</v>
      </c>
      <c r="F67" s="358"/>
      <c r="G67" s="381">
        <v>0</v>
      </c>
      <c r="H67" s="358"/>
      <c r="I67" s="381">
        <v>0</v>
      </c>
    </row>
    <row r="68" spans="1:9" x14ac:dyDescent="0.25">
      <c r="A68" s="207" t="s">
        <v>165</v>
      </c>
      <c r="B68" s="265" t="s">
        <v>270</v>
      </c>
      <c r="C68" s="37" t="s">
        <v>26</v>
      </c>
      <c r="D68" s="48"/>
      <c r="E68" s="78">
        <v>40000</v>
      </c>
      <c r="F68" s="358"/>
      <c r="G68" s="381">
        <v>40000</v>
      </c>
      <c r="H68" s="358"/>
      <c r="I68" s="381">
        <v>40000</v>
      </c>
    </row>
    <row r="69" spans="1:9" ht="15.75" thickBot="1" x14ac:dyDescent="0.3">
      <c r="A69" s="207" t="s">
        <v>184</v>
      </c>
      <c r="B69" s="276" t="s">
        <v>261</v>
      </c>
      <c r="C69" s="269" t="s">
        <v>259</v>
      </c>
      <c r="D69" s="79"/>
      <c r="E69" s="74">
        <v>55000</v>
      </c>
      <c r="F69" s="382"/>
      <c r="G69" s="359">
        <v>55000</v>
      </c>
      <c r="H69" s="382"/>
      <c r="I69" s="359">
        <v>55000</v>
      </c>
    </row>
    <row r="70" spans="1:9" ht="16.5" thickTop="1" thickBot="1" x14ac:dyDescent="0.3">
      <c r="A70" s="207" t="s">
        <v>185</v>
      </c>
      <c r="B70" s="216" t="s">
        <v>90</v>
      </c>
      <c r="C70" s="230"/>
      <c r="D70" s="227">
        <f t="shared" ref="D70:G70" si="17">SUM(D66:D69)</f>
        <v>30000</v>
      </c>
      <c r="E70" s="229">
        <f t="shared" si="17"/>
        <v>95000</v>
      </c>
      <c r="F70" s="366">
        <f t="shared" si="17"/>
        <v>30200</v>
      </c>
      <c r="G70" s="367">
        <f t="shared" si="17"/>
        <v>95000</v>
      </c>
      <c r="H70" s="366">
        <f t="shared" ref="H70:I70" si="18">SUM(H66:H69)</f>
        <v>30200</v>
      </c>
      <c r="I70" s="367">
        <f t="shared" si="18"/>
        <v>95000</v>
      </c>
    </row>
    <row r="71" spans="1:9" ht="15.75" thickTop="1" x14ac:dyDescent="0.25">
      <c r="A71" s="207" t="s">
        <v>186</v>
      </c>
      <c r="B71" s="274" t="s">
        <v>260</v>
      </c>
      <c r="C71" s="275">
        <v>5021</v>
      </c>
      <c r="D71" s="262"/>
      <c r="E71" s="76">
        <v>3000</v>
      </c>
      <c r="F71" s="368"/>
      <c r="G71" s="369">
        <v>3000</v>
      </c>
      <c r="H71" s="368"/>
      <c r="I71" s="369">
        <v>3000</v>
      </c>
    </row>
    <row r="72" spans="1:9" x14ac:dyDescent="0.25">
      <c r="A72" s="207" t="s">
        <v>187</v>
      </c>
      <c r="B72" s="265" t="s">
        <v>276</v>
      </c>
      <c r="C72" s="37" t="s">
        <v>29</v>
      </c>
      <c r="D72" s="48"/>
      <c r="E72" s="78">
        <v>1000</v>
      </c>
      <c r="F72" s="358"/>
      <c r="G72" s="381">
        <v>1000</v>
      </c>
      <c r="H72" s="358"/>
      <c r="I72" s="381">
        <v>1000</v>
      </c>
    </row>
    <row r="73" spans="1:9" x14ac:dyDescent="0.25">
      <c r="A73" s="207" t="s">
        <v>188</v>
      </c>
      <c r="B73" s="265" t="s">
        <v>457</v>
      </c>
      <c r="C73" s="37">
        <v>5169</v>
      </c>
      <c r="D73" s="48"/>
      <c r="E73" s="78">
        <v>100000</v>
      </c>
      <c r="F73" s="358"/>
      <c r="G73" s="381">
        <v>100000</v>
      </c>
      <c r="H73" s="358"/>
      <c r="I73" s="381">
        <v>100000</v>
      </c>
    </row>
    <row r="74" spans="1:9" x14ac:dyDescent="0.25">
      <c r="A74" s="207" t="s">
        <v>189</v>
      </c>
      <c r="B74" s="265" t="s">
        <v>28</v>
      </c>
      <c r="C74" s="37">
        <v>5199</v>
      </c>
      <c r="D74" s="48"/>
      <c r="E74" s="78">
        <v>10000</v>
      </c>
      <c r="F74" s="358"/>
      <c r="G74" s="381">
        <v>10000</v>
      </c>
      <c r="H74" s="358"/>
      <c r="I74" s="381">
        <v>10000</v>
      </c>
    </row>
    <row r="75" spans="1:9" x14ac:dyDescent="0.25">
      <c r="A75" s="207" t="s">
        <v>190</v>
      </c>
      <c r="B75" s="265" t="s">
        <v>78</v>
      </c>
      <c r="C75" s="37" t="s">
        <v>27</v>
      </c>
      <c r="D75" s="48"/>
      <c r="E75" s="78">
        <v>3000</v>
      </c>
      <c r="F75" s="358"/>
      <c r="G75" s="381">
        <v>3000</v>
      </c>
      <c r="H75" s="358"/>
      <c r="I75" s="381">
        <v>3000</v>
      </c>
    </row>
    <row r="76" spans="1:9" ht="15.75" thickBot="1" x14ac:dyDescent="0.3">
      <c r="A76" s="207" t="s">
        <v>191</v>
      </c>
      <c r="B76" s="277" t="s">
        <v>74</v>
      </c>
      <c r="C76" s="278">
        <v>5169</v>
      </c>
      <c r="D76" s="48"/>
      <c r="E76" s="78">
        <v>0</v>
      </c>
      <c r="F76" s="358"/>
      <c r="G76" s="381">
        <v>0</v>
      </c>
      <c r="H76" s="358"/>
      <c r="I76" s="381">
        <v>0</v>
      </c>
    </row>
    <row r="77" spans="1:9" ht="16.5" thickTop="1" thickBot="1" x14ac:dyDescent="0.3">
      <c r="A77" s="207" t="s">
        <v>192</v>
      </c>
      <c r="B77" s="216" t="s">
        <v>91</v>
      </c>
      <c r="C77" s="230"/>
      <c r="D77" s="227">
        <f t="shared" ref="D77:G77" si="19">SUM(D71:D76)</f>
        <v>0</v>
      </c>
      <c r="E77" s="229">
        <f t="shared" si="19"/>
        <v>117000</v>
      </c>
      <c r="F77" s="366">
        <f t="shared" si="19"/>
        <v>0</v>
      </c>
      <c r="G77" s="367">
        <f t="shared" si="19"/>
        <v>117000</v>
      </c>
      <c r="H77" s="366">
        <f t="shared" ref="H77:I77" si="20">SUM(H71:H76)</f>
        <v>0</v>
      </c>
      <c r="I77" s="367">
        <f t="shared" si="20"/>
        <v>117000</v>
      </c>
    </row>
    <row r="78" spans="1:9" ht="15.75" thickTop="1" x14ac:dyDescent="0.25">
      <c r="A78" s="207" t="s">
        <v>193</v>
      </c>
      <c r="B78" s="265" t="s">
        <v>380</v>
      </c>
      <c r="C78" s="37">
        <v>5171</v>
      </c>
      <c r="D78" s="48"/>
      <c r="E78" s="74">
        <v>0</v>
      </c>
      <c r="F78" s="358"/>
      <c r="G78" s="359">
        <v>0</v>
      </c>
      <c r="H78" s="358"/>
      <c r="I78" s="359">
        <v>0</v>
      </c>
    </row>
    <row r="79" spans="1:9" x14ac:dyDescent="0.25">
      <c r="A79" s="207" t="s">
        <v>194</v>
      </c>
      <c r="B79" s="265" t="s">
        <v>329</v>
      </c>
      <c r="C79" s="37">
        <v>5171</v>
      </c>
      <c r="D79" s="48"/>
      <c r="E79" s="74">
        <v>0</v>
      </c>
      <c r="F79" s="358"/>
      <c r="G79" s="359">
        <v>0</v>
      </c>
      <c r="H79" s="358"/>
      <c r="I79" s="359">
        <v>0</v>
      </c>
    </row>
    <row r="80" spans="1:9" x14ac:dyDescent="0.25">
      <c r="A80" s="207" t="s">
        <v>195</v>
      </c>
      <c r="B80" s="265" t="s">
        <v>277</v>
      </c>
      <c r="C80" s="254">
        <v>5169.5171</v>
      </c>
      <c r="D80" s="48"/>
      <c r="E80" s="74">
        <v>0</v>
      </c>
      <c r="F80" s="358"/>
      <c r="G80" s="359">
        <v>0</v>
      </c>
      <c r="H80" s="358"/>
      <c r="I80" s="359">
        <v>0</v>
      </c>
    </row>
    <row r="81" spans="1:10" ht="15.75" thickBot="1" x14ac:dyDescent="0.3">
      <c r="A81" s="207" t="s">
        <v>196</v>
      </c>
      <c r="B81" s="277" t="s">
        <v>278</v>
      </c>
      <c r="C81" s="278">
        <v>5223</v>
      </c>
      <c r="D81" s="273"/>
      <c r="E81" s="80">
        <v>0</v>
      </c>
      <c r="F81" s="362"/>
      <c r="G81" s="360">
        <v>0</v>
      </c>
      <c r="H81" s="362"/>
      <c r="I81" s="360">
        <v>0</v>
      </c>
    </row>
    <row r="82" spans="1:10" ht="16.5" thickTop="1" thickBot="1" x14ac:dyDescent="0.3">
      <c r="A82" s="207" t="s">
        <v>197</v>
      </c>
      <c r="B82" s="216" t="s">
        <v>92</v>
      </c>
      <c r="C82" s="230"/>
      <c r="D82" s="227">
        <f t="shared" ref="D82:G82" si="21">SUM(D78:D81)</f>
        <v>0</v>
      </c>
      <c r="E82" s="228">
        <f t="shared" si="21"/>
        <v>0</v>
      </c>
      <c r="F82" s="366">
        <f t="shared" si="21"/>
        <v>0</v>
      </c>
      <c r="G82" s="367">
        <f t="shared" si="21"/>
        <v>0</v>
      </c>
      <c r="H82" s="366">
        <f t="shared" ref="H82:I82" si="22">SUM(H78:H81)</f>
        <v>0</v>
      </c>
      <c r="I82" s="367">
        <f t="shared" si="22"/>
        <v>0</v>
      </c>
    </row>
    <row r="83" spans="1:10" ht="15.75" thickTop="1" x14ac:dyDescent="0.25">
      <c r="A83" s="207" t="s">
        <v>198</v>
      </c>
      <c r="B83" s="274" t="s">
        <v>30</v>
      </c>
      <c r="C83" s="275">
        <v>5021</v>
      </c>
      <c r="D83" s="262"/>
      <c r="E83" s="76">
        <v>5000</v>
      </c>
      <c r="F83" s="368"/>
      <c r="G83" s="369">
        <v>5000</v>
      </c>
      <c r="H83" s="368"/>
      <c r="I83" s="369">
        <v>5000</v>
      </c>
    </row>
    <row r="84" spans="1:10" ht="15.75" thickBot="1" x14ac:dyDescent="0.3">
      <c r="A84" s="207" t="s">
        <v>131</v>
      </c>
      <c r="B84" s="279" t="s">
        <v>31</v>
      </c>
      <c r="C84" s="257" t="s">
        <v>111</v>
      </c>
      <c r="D84" s="280"/>
      <c r="E84" s="83">
        <v>30000</v>
      </c>
      <c r="F84" s="383"/>
      <c r="G84" s="384">
        <v>30000</v>
      </c>
      <c r="H84" s="383"/>
      <c r="I84" s="421">
        <v>50000</v>
      </c>
      <c r="J84" s="329">
        <v>20000</v>
      </c>
    </row>
    <row r="85" spans="1:10" ht="16.5" thickTop="1" thickBot="1" x14ac:dyDescent="0.3">
      <c r="A85" s="207" t="s">
        <v>199</v>
      </c>
      <c r="B85" s="216" t="s">
        <v>93</v>
      </c>
      <c r="C85" s="231"/>
      <c r="D85" s="218">
        <f t="shared" ref="D85:G85" si="23">SUM(D83:D84)</f>
        <v>0</v>
      </c>
      <c r="E85" s="242">
        <f t="shared" si="23"/>
        <v>35000</v>
      </c>
      <c r="F85" s="385">
        <f t="shared" si="23"/>
        <v>0</v>
      </c>
      <c r="G85" s="386">
        <f t="shared" si="23"/>
        <v>35000</v>
      </c>
      <c r="H85" s="385">
        <f t="shared" ref="H85:I85" si="24">SUM(H83:H84)</f>
        <v>0</v>
      </c>
      <c r="I85" s="386">
        <f t="shared" si="24"/>
        <v>55000</v>
      </c>
    </row>
    <row r="86" spans="1:10" ht="15.75" thickTop="1" x14ac:dyDescent="0.25">
      <c r="A86" s="207" t="s">
        <v>200</v>
      </c>
      <c r="B86" s="274" t="s">
        <v>265</v>
      </c>
      <c r="C86" s="275" t="s">
        <v>29</v>
      </c>
      <c r="D86" s="112"/>
      <c r="E86" s="84">
        <v>20000</v>
      </c>
      <c r="F86" s="364"/>
      <c r="G86" s="365">
        <v>20000</v>
      </c>
      <c r="H86" s="364"/>
      <c r="I86" s="365">
        <v>20000</v>
      </c>
    </row>
    <row r="87" spans="1:10" x14ac:dyDescent="0.25">
      <c r="A87" s="207" t="s">
        <v>201</v>
      </c>
      <c r="B87" s="263" t="s">
        <v>279</v>
      </c>
      <c r="C87" s="255" t="s">
        <v>32</v>
      </c>
      <c r="D87" s="281">
        <v>0</v>
      </c>
      <c r="E87" s="86">
        <v>5000</v>
      </c>
      <c r="F87" s="387">
        <v>0</v>
      </c>
      <c r="G87" s="361">
        <v>5000</v>
      </c>
      <c r="H87" s="387">
        <v>0</v>
      </c>
      <c r="I87" s="361">
        <v>5000</v>
      </c>
    </row>
    <row r="88" spans="1:10" ht="15.75" thickBot="1" x14ac:dyDescent="0.3">
      <c r="A88" s="207" t="s">
        <v>202</v>
      </c>
      <c r="B88" s="282" t="s">
        <v>271</v>
      </c>
      <c r="C88" s="283" t="s">
        <v>33</v>
      </c>
      <c r="D88" s="280"/>
      <c r="E88" s="83">
        <v>10000</v>
      </c>
      <c r="F88" s="383"/>
      <c r="G88" s="384">
        <v>10000</v>
      </c>
      <c r="H88" s="383"/>
      <c r="I88" s="384">
        <v>10000</v>
      </c>
    </row>
    <row r="89" spans="1:10" ht="16.5" thickTop="1" thickBot="1" x14ac:dyDescent="0.3">
      <c r="A89" s="207" t="s">
        <v>203</v>
      </c>
      <c r="B89" s="216" t="s">
        <v>94</v>
      </c>
      <c r="C89" s="220"/>
      <c r="D89" s="218">
        <f t="shared" ref="D89:G89" si="25">SUM(D86:D88)</f>
        <v>0</v>
      </c>
      <c r="E89" s="219">
        <f t="shared" si="25"/>
        <v>35000</v>
      </c>
      <c r="F89" s="385">
        <f t="shared" si="25"/>
        <v>0</v>
      </c>
      <c r="G89" s="386">
        <f t="shared" si="25"/>
        <v>35000</v>
      </c>
      <c r="H89" s="385">
        <f t="shared" ref="H89:I89" si="26">SUM(H86:H88)</f>
        <v>0</v>
      </c>
      <c r="I89" s="386">
        <f t="shared" si="26"/>
        <v>35000</v>
      </c>
    </row>
    <row r="90" spans="1:10" ht="16.5" thickTop="1" thickBot="1" x14ac:dyDescent="0.3">
      <c r="A90" s="207" t="s">
        <v>204</v>
      </c>
      <c r="B90" s="284" t="s">
        <v>280</v>
      </c>
      <c r="C90" s="285">
        <v>5199</v>
      </c>
      <c r="D90" s="286"/>
      <c r="E90" s="80">
        <v>5000</v>
      </c>
      <c r="F90" s="388"/>
      <c r="G90" s="360">
        <v>5000</v>
      </c>
      <c r="H90" s="388"/>
      <c r="I90" s="360">
        <v>5000</v>
      </c>
    </row>
    <row r="91" spans="1:10" ht="16.5" thickTop="1" thickBot="1" x14ac:dyDescent="0.3">
      <c r="A91" s="207" t="s">
        <v>129</v>
      </c>
      <c r="B91" s="216" t="s">
        <v>95</v>
      </c>
      <c r="C91" s="217"/>
      <c r="D91" s="218">
        <f t="shared" ref="D91:E91" si="27">SUM(D90)</f>
        <v>0</v>
      </c>
      <c r="E91" s="219">
        <f t="shared" si="27"/>
        <v>5000</v>
      </c>
      <c r="F91" s="385">
        <f t="shared" ref="F91:G91" si="28">SUM(F90)</f>
        <v>0</v>
      </c>
      <c r="G91" s="386">
        <f t="shared" si="28"/>
        <v>5000</v>
      </c>
      <c r="H91" s="385">
        <f t="shared" ref="H91:I91" si="29">SUM(H90)</f>
        <v>0</v>
      </c>
      <c r="I91" s="386">
        <f t="shared" si="29"/>
        <v>5000</v>
      </c>
    </row>
    <row r="92" spans="1:10" ht="15.75" thickTop="1" x14ac:dyDescent="0.25">
      <c r="A92" s="207" t="s">
        <v>133</v>
      </c>
      <c r="B92" s="259" t="s">
        <v>281</v>
      </c>
      <c r="C92" s="252" t="s">
        <v>34</v>
      </c>
      <c r="D92" s="89">
        <v>200000</v>
      </c>
      <c r="E92" s="74">
        <v>25000</v>
      </c>
      <c r="F92" s="389">
        <v>200000</v>
      </c>
      <c r="G92" s="359">
        <v>190000</v>
      </c>
      <c r="H92" s="389">
        <v>200000</v>
      </c>
      <c r="I92" s="338">
        <v>196000</v>
      </c>
      <c r="J92" s="329">
        <v>6000</v>
      </c>
    </row>
    <row r="93" spans="1:10" x14ac:dyDescent="0.25">
      <c r="A93" s="207" t="s">
        <v>205</v>
      </c>
      <c r="B93" s="287" t="s">
        <v>41</v>
      </c>
      <c r="C93" s="37">
        <v>2132</v>
      </c>
      <c r="D93" s="48">
        <v>160000</v>
      </c>
      <c r="E93" s="74"/>
      <c r="F93" s="358">
        <v>160000</v>
      </c>
      <c r="G93" s="359"/>
      <c r="H93" s="358">
        <v>160000</v>
      </c>
      <c r="I93" s="359"/>
    </row>
    <row r="94" spans="1:10" ht="15.75" thickBot="1" x14ac:dyDescent="0.3">
      <c r="A94" s="207" t="s">
        <v>206</v>
      </c>
      <c r="B94" s="282" t="s">
        <v>272</v>
      </c>
      <c r="C94" s="283" t="s">
        <v>35</v>
      </c>
      <c r="D94" s="264">
        <v>100000</v>
      </c>
      <c r="E94" s="288">
        <v>100000</v>
      </c>
      <c r="F94" s="370">
        <v>100000</v>
      </c>
      <c r="G94" s="371">
        <v>100000</v>
      </c>
      <c r="H94" s="370">
        <v>100000</v>
      </c>
      <c r="I94" s="423">
        <v>170000</v>
      </c>
      <c r="J94" s="329">
        <v>70000</v>
      </c>
    </row>
    <row r="95" spans="1:10" ht="16.5" thickTop="1" thickBot="1" x14ac:dyDescent="0.3">
      <c r="A95" s="207" t="s">
        <v>207</v>
      </c>
      <c r="B95" s="216" t="s">
        <v>96</v>
      </c>
      <c r="C95" s="243"/>
      <c r="D95" s="244">
        <f t="shared" ref="D95:G95" si="30">SUM(D92:D94)</f>
        <v>460000</v>
      </c>
      <c r="E95" s="245">
        <f t="shared" si="30"/>
        <v>125000</v>
      </c>
      <c r="F95" s="390">
        <f t="shared" si="30"/>
        <v>460000</v>
      </c>
      <c r="G95" s="391">
        <f t="shared" si="30"/>
        <v>290000</v>
      </c>
      <c r="H95" s="390">
        <f t="shared" ref="H95:I95" si="31">SUM(H92:H94)</f>
        <v>460000</v>
      </c>
      <c r="I95" s="391">
        <f t="shared" si="31"/>
        <v>366000</v>
      </c>
    </row>
    <row r="96" spans="1:10" ht="15.75" thickTop="1" x14ac:dyDescent="0.25">
      <c r="A96" s="207" t="s">
        <v>130</v>
      </c>
      <c r="B96" s="274" t="s">
        <v>282</v>
      </c>
      <c r="C96" s="275">
        <v>2111.2132000000001</v>
      </c>
      <c r="D96" s="89">
        <v>77000</v>
      </c>
      <c r="E96" s="97"/>
      <c r="F96" s="389">
        <v>77000</v>
      </c>
      <c r="G96" s="392"/>
      <c r="H96" s="389">
        <v>77000</v>
      </c>
      <c r="I96" s="392"/>
    </row>
    <row r="97" spans="1:10" x14ac:dyDescent="0.25">
      <c r="A97" s="207" t="s">
        <v>208</v>
      </c>
      <c r="B97" s="263" t="s">
        <v>37</v>
      </c>
      <c r="C97" s="255">
        <v>2324</v>
      </c>
      <c r="D97" s="281">
        <v>0</v>
      </c>
      <c r="E97" s="86"/>
      <c r="F97" s="387">
        <v>750</v>
      </c>
      <c r="G97" s="361"/>
      <c r="H97" s="333">
        <v>18250</v>
      </c>
      <c r="I97" s="361"/>
      <c r="J97" s="329">
        <v>17500</v>
      </c>
    </row>
    <row r="98" spans="1:10" x14ac:dyDescent="0.25">
      <c r="A98" s="207" t="s">
        <v>209</v>
      </c>
      <c r="B98" s="289" t="s">
        <v>383</v>
      </c>
      <c r="C98" s="257" t="s">
        <v>382</v>
      </c>
      <c r="D98" s="290"/>
      <c r="E98" s="93">
        <v>70000</v>
      </c>
      <c r="F98" s="393"/>
      <c r="G98" s="363">
        <v>70000</v>
      </c>
      <c r="H98" s="393"/>
      <c r="I98" s="363">
        <v>70000</v>
      </c>
    </row>
    <row r="99" spans="1:10" x14ac:dyDescent="0.25">
      <c r="A99" s="207" t="s">
        <v>210</v>
      </c>
      <c r="B99" s="282" t="s">
        <v>286</v>
      </c>
      <c r="C99" s="283" t="s">
        <v>381</v>
      </c>
      <c r="D99" s="291"/>
      <c r="E99" s="93">
        <v>200000</v>
      </c>
      <c r="F99" s="394"/>
      <c r="G99" s="363">
        <v>200000</v>
      </c>
      <c r="H99" s="394"/>
      <c r="I99" s="363">
        <v>200000</v>
      </c>
    </row>
    <row r="100" spans="1:10" x14ac:dyDescent="0.25">
      <c r="A100" s="207" t="s">
        <v>211</v>
      </c>
      <c r="B100" s="263" t="s">
        <v>283</v>
      </c>
      <c r="C100" s="255" t="s">
        <v>110</v>
      </c>
      <c r="D100" s="111"/>
      <c r="E100" s="93">
        <v>15000</v>
      </c>
      <c r="F100" s="376"/>
      <c r="G100" s="363">
        <v>15000</v>
      </c>
      <c r="H100" s="376"/>
      <c r="I100" s="363">
        <v>15000</v>
      </c>
    </row>
    <row r="101" spans="1:10" x14ac:dyDescent="0.25">
      <c r="A101" s="207" t="s">
        <v>164</v>
      </c>
      <c r="B101" s="168" t="s">
        <v>284</v>
      </c>
      <c r="C101" s="36" t="s">
        <v>114</v>
      </c>
      <c r="D101" s="292">
        <v>16000</v>
      </c>
      <c r="E101" s="77">
        <v>3000</v>
      </c>
      <c r="F101" s="395">
        <v>16000</v>
      </c>
      <c r="G101" s="396">
        <v>3000</v>
      </c>
      <c r="H101" s="395">
        <v>16000</v>
      </c>
      <c r="I101" s="396">
        <v>3000</v>
      </c>
    </row>
    <row r="102" spans="1:10" ht="15.75" thickBot="1" x14ac:dyDescent="0.3">
      <c r="A102" s="207" t="s">
        <v>212</v>
      </c>
      <c r="B102" s="293" t="s">
        <v>285</v>
      </c>
      <c r="C102" s="294" t="s">
        <v>72</v>
      </c>
      <c r="D102" s="295">
        <v>0</v>
      </c>
      <c r="E102" s="99">
        <v>16800</v>
      </c>
      <c r="F102" s="397">
        <v>0</v>
      </c>
      <c r="G102" s="398">
        <v>16800</v>
      </c>
      <c r="H102" s="397">
        <v>0</v>
      </c>
      <c r="I102" s="398">
        <v>16800</v>
      </c>
    </row>
    <row r="103" spans="1:10" ht="16.5" thickTop="1" thickBot="1" x14ac:dyDescent="0.3">
      <c r="A103" s="207" t="s">
        <v>213</v>
      </c>
      <c r="B103" s="216" t="s">
        <v>71</v>
      </c>
      <c r="C103" s="217"/>
      <c r="D103" s="218">
        <f t="shared" ref="D103:G103" si="32">SUM(D96:D102)</f>
        <v>93000</v>
      </c>
      <c r="E103" s="219">
        <f t="shared" si="32"/>
        <v>304800</v>
      </c>
      <c r="F103" s="385">
        <f t="shared" si="32"/>
        <v>93750</v>
      </c>
      <c r="G103" s="386">
        <f t="shared" si="32"/>
        <v>304800</v>
      </c>
      <c r="H103" s="385">
        <f t="shared" ref="H103:I103" si="33">SUM(H96:H102)</f>
        <v>111250</v>
      </c>
      <c r="I103" s="386">
        <f t="shared" si="33"/>
        <v>304800</v>
      </c>
    </row>
    <row r="104" spans="1:10" ht="15.75" thickTop="1" x14ac:dyDescent="0.25">
      <c r="A104" s="207" t="s">
        <v>214</v>
      </c>
      <c r="B104" s="259" t="s">
        <v>38</v>
      </c>
      <c r="C104" s="252">
        <v>2324.5154000000002</v>
      </c>
      <c r="D104" s="292"/>
      <c r="E104" s="97">
        <v>190000</v>
      </c>
      <c r="F104" s="395">
        <v>34650</v>
      </c>
      <c r="G104" s="392">
        <v>190000</v>
      </c>
      <c r="H104" s="395">
        <v>34650</v>
      </c>
      <c r="I104" s="392">
        <v>190000</v>
      </c>
    </row>
    <row r="105" spans="1:10" ht="15.75" thickBot="1" x14ac:dyDescent="0.3">
      <c r="A105" s="207" t="s">
        <v>215</v>
      </c>
      <c r="B105" s="293" t="s">
        <v>269</v>
      </c>
      <c r="C105" s="296" t="s">
        <v>322</v>
      </c>
      <c r="D105" s="295"/>
      <c r="E105" s="99">
        <v>400000</v>
      </c>
      <c r="F105" s="397"/>
      <c r="G105" s="398">
        <v>400000</v>
      </c>
      <c r="H105" s="397"/>
      <c r="I105" s="398">
        <v>400000</v>
      </c>
    </row>
    <row r="106" spans="1:10" ht="16.5" thickTop="1" thickBot="1" x14ac:dyDescent="0.3">
      <c r="A106" s="207" t="s">
        <v>216</v>
      </c>
      <c r="B106" s="216" t="s">
        <v>39</v>
      </c>
      <c r="C106" s="217"/>
      <c r="D106" s="218">
        <f>SUM(D104:D105)</f>
        <v>0</v>
      </c>
      <c r="E106" s="219">
        <f>SUM(E104+E105)</f>
        <v>590000</v>
      </c>
      <c r="F106" s="385">
        <f>SUM(F104:F105)</f>
        <v>34650</v>
      </c>
      <c r="G106" s="386">
        <f>SUM(G104+G105)</f>
        <v>590000</v>
      </c>
      <c r="H106" s="385">
        <f>SUM(H104:H105)</f>
        <v>34650</v>
      </c>
      <c r="I106" s="386">
        <f>SUM(I104+I105)</f>
        <v>590000</v>
      </c>
    </row>
    <row r="107" spans="1:10" ht="15.75" thickTop="1" x14ac:dyDescent="0.25">
      <c r="A107" s="207" t="s">
        <v>217</v>
      </c>
      <c r="B107" s="259" t="s">
        <v>36</v>
      </c>
      <c r="C107" s="252">
        <v>2139</v>
      </c>
      <c r="D107" s="112">
        <v>5000</v>
      </c>
      <c r="E107" s="84"/>
      <c r="F107" s="364">
        <v>5000</v>
      </c>
      <c r="G107" s="365"/>
      <c r="H107" s="364">
        <v>5000</v>
      </c>
      <c r="I107" s="365"/>
    </row>
    <row r="108" spans="1:10" x14ac:dyDescent="0.25">
      <c r="A108" s="207" t="s">
        <v>218</v>
      </c>
      <c r="B108" s="277" t="s">
        <v>287</v>
      </c>
      <c r="C108" s="297" t="s">
        <v>40</v>
      </c>
      <c r="D108" s="101"/>
      <c r="E108" s="102">
        <v>2000</v>
      </c>
      <c r="F108" s="399"/>
      <c r="G108" s="400">
        <v>2344</v>
      </c>
      <c r="H108" s="399"/>
      <c r="I108" s="400">
        <v>2344</v>
      </c>
    </row>
    <row r="109" spans="1:10" x14ac:dyDescent="0.25">
      <c r="A109" s="207" t="s">
        <v>219</v>
      </c>
      <c r="B109" s="277" t="s">
        <v>262</v>
      </c>
      <c r="C109" s="297">
        <v>5151</v>
      </c>
      <c r="D109" s="101"/>
      <c r="E109" s="102">
        <v>3000</v>
      </c>
      <c r="F109" s="399"/>
      <c r="G109" s="400">
        <v>3000</v>
      </c>
      <c r="H109" s="399"/>
      <c r="I109" s="400">
        <v>3000</v>
      </c>
    </row>
    <row r="110" spans="1:10" ht="15.75" thickBot="1" x14ac:dyDescent="0.3">
      <c r="A110" s="207" t="s">
        <v>220</v>
      </c>
      <c r="B110" s="277" t="s">
        <v>288</v>
      </c>
      <c r="C110" s="298">
        <v>5171</v>
      </c>
      <c r="D110" s="105"/>
      <c r="E110" s="106">
        <v>30000</v>
      </c>
      <c r="F110" s="401"/>
      <c r="G110" s="404">
        <v>29656</v>
      </c>
      <c r="H110" s="401"/>
      <c r="I110" s="422">
        <v>119656</v>
      </c>
      <c r="J110" s="329">
        <v>90000</v>
      </c>
    </row>
    <row r="111" spans="1:10" ht="16.5" thickTop="1" thickBot="1" x14ac:dyDescent="0.3">
      <c r="A111" s="207" t="s">
        <v>221</v>
      </c>
      <c r="B111" s="216" t="s">
        <v>97</v>
      </c>
      <c r="C111" s="221"/>
      <c r="D111" s="222">
        <f t="shared" ref="D111:E111" si="34">SUM(D107:D110)</f>
        <v>5000</v>
      </c>
      <c r="E111" s="223">
        <f t="shared" si="34"/>
        <v>35000</v>
      </c>
      <c r="F111" s="402">
        <f t="shared" ref="F111:G111" si="35">SUM(F107:F110)</f>
        <v>5000</v>
      </c>
      <c r="G111" s="403">
        <f t="shared" si="35"/>
        <v>35000</v>
      </c>
      <c r="H111" s="402">
        <f t="shared" ref="H111:I111" si="36">SUM(H107:H110)</f>
        <v>5000</v>
      </c>
      <c r="I111" s="403">
        <f t="shared" si="36"/>
        <v>125000</v>
      </c>
    </row>
    <row r="112" spans="1:10" ht="15.75" thickTop="1" x14ac:dyDescent="0.25">
      <c r="A112" s="207" t="s">
        <v>222</v>
      </c>
      <c r="B112" s="274" t="s">
        <v>385</v>
      </c>
      <c r="C112" s="275" t="s">
        <v>384</v>
      </c>
      <c r="D112" s="262">
        <v>100000</v>
      </c>
      <c r="E112" s="76"/>
      <c r="F112" s="368">
        <v>100000</v>
      </c>
      <c r="G112" s="369"/>
      <c r="H112" s="368">
        <v>100000</v>
      </c>
      <c r="I112" s="369"/>
    </row>
    <row r="113" spans="1:10" x14ac:dyDescent="0.25">
      <c r="A113" s="207" t="s">
        <v>223</v>
      </c>
      <c r="B113" s="277" t="s">
        <v>289</v>
      </c>
      <c r="C113" s="297">
        <v>3111.5165000000002</v>
      </c>
      <c r="D113" s="101">
        <v>15000000</v>
      </c>
      <c r="E113" s="102">
        <v>1000</v>
      </c>
      <c r="F113" s="399">
        <v>18000000</v>
      </c>
      <c r="G113" s="400">
        <v>1000</v>
      </c>
      <c r="H113" s="420">
        <v>19500000</v>
      </c>
      <c r="I113" s="400">
        <v>1000</v>
      </c>
      <c r="J113" s="329">
        <v>1500000</v>
      </c>
    </row>
    <row r="114" spans="1:10" x14ac:dyDescent="0.25">
      <c r="A114" s="207" t="s">
        <v>224</v>
      </c>
      <c r="B114" s="277" t="s">
        <v>290</v>
      </c>
      <c r="C114" s="297" t="s">
        <v>420</v>
      </c>
      <c r="D114" s="101">
        <v>10000</v>
      </c>
      <c r="E114" s="102">
        <v>3000</v>
      </c>
      <c r="F114" s="399">
        <v>10000</v>
      </c>
      <c r="G114" s="400">
        <v>3000</v>
      </c>
      <c r="H114" s="399">
        <v>10000</v>
      </c>
      <c r="I114" s="400">
        <v>3000</v>
      </c>
    </row>
    <row r="115" spans="1:10" ht="15.75" thickBot="1" x14ac:dyDescent="0.3">
      <c r="A115" s="207" t="s">
        <v>225</v>
      </c>
      <c r="B115" s="299" t="s">
        <v>387</v>
      </c>
      <c r="C115" s="300" t="s">
        <v>386</v>
      </c>
      <c r="D115" s="105">
        <v>10000</v>
      </c>
      <c r="E115" s="106">
        <v>50000</v>
      </c>
      <c r="F115" s="401">
        <v>10000</v>
      </c>
      <c r="G115" s="404">
        <v>50000</v>
      </c>
      <c r="H115" s="401">
        <v>10000</v>
      </c>
      <c r="I115" s="404">
        <v>50000</v>
      </c>
    </row>
    <row r="116" spans="1:10" ht="16.5" thickTop="1" thickBot="1" x14ac:dyDescent="0.3">
      <c r="A116" s="207" t="s">
        <v>226</v>
      </c>
      <c r="B116" s="216" t="s">
        <v>101</v>
      </c>
      <c r="C116" s="221"/>
      <c r="D116" s="224">
        <f t="shared" ref="D116:G116" si="37">SUM(D112:D115)</f>
        <v>15120000</v>
      </c>
      <c r="E116" s="219">
        <f t="shared" si="37"/>
        <v>54000</v>
      </c>
      <c r="F116" s="405">
        <f t="shared" si="37"/>
        <v>18120000</v>
      </c>
      <c r="G116" s="386">
        <f t="shared" si="37"/>
        <v>54000</v>
      </c>
      <c r="H116" s="405">
        <f t="shared" ref="H116:I116" si="38">SUM(H112:H115)</f>
        <v>19620000</v>
      </c>
      <c r="I116" s="386">
        <f t="shared" si="38"/>
        <v>54000</v>
      </c>
    </row>
    <row r="117" spans="1:10" ht="16.5" thickTop="1" thickBot="1" x14ac:dyDescent="0.3">
      <c r="A117" s="207" t="s">
        <v>227</v>
      </c>
      <c r="B117" s="301" t="s">
        <v>388</v>
      </c>
      <c r="C117" s="302">
        <v>6460</v>
      </c>
      <c r="D117" s="303">
        <v>0</v>
      </c>
      <c r="E117" s="108">
        <v>0</v>
      </c>
      <c r="F117" s="406">
        <v>0</v>
      </c>
      <c r="G117" s="407">
        <v>0</v>
      </c>
      <c r="H117" s="406">
        <v>0</v>
      </c>
      <c r="I117" s="407">
        <v>0</v>
      </c>
    </row>
    <row r="118" spans="1:10" ht="16.5" thickTop="1" thickBot="1" x14ac:dyDescent="0.3">
      <c r="A118" s="207" t="s">
        <v>228</v>
      </c>
      <c r="B118" s="216" t="s">
        <v>370</v>
      </c>
      <c r="C118" s="217"/>
      <c r="D118" s="218">
        <f t="shared" ref="D118:E118" si="39">SUM(D117)</f>
        <v>0</v>
      </c>
      <c r="E118" s="219">
        <f t="shared" si="39"/>
        <v>0</v>
      </c>
      <c r="F118" s="385">
        <f t="shared" ref="F118:G118" si="40">SUM(F117)</f>
        <v>0</v>
      </c>
      <c r="G118" s="386">
        <f t="shared" si="40"/>
        <v>0</v>
      </c>
      <c r="H118" s="385">
        <f t="shared" ref="H118:I118" si="41">SUM(H117)</f>
        <v>0</v>
      </c>
      <c r="I118" s="386">
        <f t="shared" si="41"/>
        <v>0</v>
      </c>
    </row>
    <row r="119" spans="1:10" ht="16.5" thickTop="1" thickBot="1" x14ac:dyDescent="0.3">
      <c r="A119" s="207" t="s">
        <v>229</v>
      </c>
      <c r="B119" s="301" t="s">
        <v>43</v>
      </c>
      <c r="C119" s="302">
        <v>2111.5169000000001</v>
      </c>
      <c r="D119" s="303">
        <v>1000</v>
      </c>
      <c r="E119" s="108">
        <v>0</v>
      </c>
      <c r="F119" s="406">
        <v>1000</v>
      </c>
      <c r="G119" s="407">
        <v>0</v>
      </c>
      <c r="H119" s="406">
        <v>1000</v>
      </c>
      <c r="I119" s="407">
        <v>0</v>
      </c>
    </row>
    <row r="120" spans="1:10" ht="16.5" thickTop="1" thickBot="1" x14ac:dyDescent="0.3">
      <c r="A120" s="207" t="s">
        <v>325</v>
      </c>
      <c r="B120" s="216" t="s">
        <v>98</v>
      </c>
      <c r="C120" s="217"/>
      <c r="D120" s="218">
        <f t="shared" ref="D120:G120" si="42">SUM(D119)</f>
        <v>1000</v>
      </c>
      <c r="E120" s="219">
        <f t="shared" si="42"/>
        <v>0</v>
      </c>
      <c r="F120" s="385">
        <f t="shared" si="42"/>
        <v>1000</v>
      </c>
      <c r="G120" s="386">
        <f t="shared" si="42"/>
        <v>0</v>
      </c>
      <c r="H120" s="385">
        <f t="shared" ref="H120:I120" si="43">SUM(H119)</f>
        <v>1000</v>
      </c>
      <c r="I120" s="386">
        <f t="shared" si="43"/>
        <v>0</v>
      </c>
    </row>
    <row r="121" spans="1:10" ht="16.5" thickTop="1" thickBot="1" x14ac:dyDescent="0.3">
      <c r="A121" s="207" t="s">
        <v>230</v>
      </c>
      <c r="B121" s="301" t="s">
        <v>43</v>
      </c>
      <c r="C121" s="302">
        <v>2111.5169000000001</v>
      </c>
      <c r="D121" s="303">
        <v>350000</v>
      </c>
      <c r="E121" s="108">
        <v>500000</v>
      </c>
      <c r="F121" s="406">
        <v>350000</v>
      </c>
      <c r="G121" s="407">
        <v>500000</v>
      </c>
      <c r="H121" s="406">
        <v>350000</v>
      </c>
      <c r="I121" s="407">
        <v>500000</v>
      </c>
    </row>
    <row r="122" spans="1:10" ht="16.5" thickTop="1" thickBot="1" x14ac:dyDescent="0.3">
      <c r="A122" s="207" t="s">
        <v>231</v>
      </c>
      <c r="B122" s="216" t="s">
        <v>99</v>
      </c>
      <c r="C122" s="217"/>
      <c r="D122" s="218">
        <f t="shared" ref="D122:G122" si="44">SUM(D121)</f>
        <v>350000</v>
      </c>
      <c r="E122" s="219">
        <f t="shared" si="44"/>
        <v>500000</v>
      </c>
      <c r="F122" s="385">
        <f t="shared" si="44"/>
        <v>350000</v>
      </c>
      <c r="G122" s="386">
        <f t="shared" si="44"/>
        <v>500000</v>
      </c>
      <c r="H122" s="385">
        <f t="shared" ref="H122:I122" si="45">SUM(H121)</f>
        <v>350000</v>
      </c>
      <c r="I122" s="386">
        <f t="shared" si="45"/>
        <v>500000</v>
      </c>
    </row>
    <row r="123" spans="1:10" ht="16.5" thickTop="1" thickBot="1" x14ac:dyDescent="0.3">
      <c r="A123" s="207" t="s">
        <v>232</v>
      </c>
      <c r="B123" s="301" t="s">
        <v>44</v>
      </c>
      <c r="C123" s="302">
        <v>2111.5169000000001</v>
      </c>
      <c r="D123" s="303">
        <v>200000</v>
      </c>
      <c r="E123" s="108">
        <v>200000</v>
      </c>
      <c r="F123" s="406">
        <v>200000</v>
      </c>
      <c r="G123" s="407">
        <v>200000</v>
      </c>
      <c r="H123" s="406">
        <v>200000</v>
      </c>
      <c r="I123" s="407">
        <v>200000</v>
      </c>
    </row>
    <row r="124" spans="1:10" ht="16.5" thickTop="1" thickBot="1" x14ac:dyDescent="0.3">
      <c r="A124" s="207" t="s">
        <v>233</v>
      </c>
      <c r="B124" s="246" t="s">
        <v>418</v>
      </c>
      <c r="C124" s="247"/>
      <c r="D124" s="218">
        <f t="shared" ref="D124:G124" si="46">SUM(D123)</f>
        <v>200000</v>
      </c>
      <c r="E124" s="219">
        <f t="shared" si="46"/>
        <v>200000</v>
      </c>
      <c r="F124" s="385">
        <f t="shared" si="46"/>
        <v>200000</v>
      </c>
      <c r="G124" s="386">
        <f t="shared" si="46"/>
        <v>200000</v>
      </c>
      <c r="H124" s="385">
        <f t="shared" ref="H124:I124" si="47">SUM(H123)</f>
        <v>200000</v>
      </c>
      <c r="I124" s="386">
        <f t="shared" si="47"/>
        <v>200000</v>
      </c>
    </row>
    <row r="125" spans="1:10" ht="16.5" thickTop="1" thickBot="1" x14ac:dyDescent="0.3">
      <c r="A125" s="207" t="s">
        <v>234</v>
      </c>
      <c r="B125" s="165" t="s">
        <v>438</v>
      </c>
      <c r="C125" s="22">
        <v>5169</v>
      </c>
      <c r="D125" s="303">
        <v>0</v>
      </c>
      <c r="E125" s="108">
        <v>2000</v>
      </c>
      <c r="F125" s="406">
        <v>0</v>
      </c>
      <c r="G125" s="407">
        <v>2000</v>
      </c>
      <c r="H125" s="406">
        <v>0</v>
      </c>
      <c r="I125" s="407">
        <v>2000</v>
      </c>
    </row>
    <row r="126" spans="1:10" ht="16.5" thickTop="1" thickBot="1" x14ac:dyDescent="0.3">
      <c r="A126" s="207" t="s">
        <v>235</v>
      </c>
      <c r="B126" s="216" t="s">
        <v>439</v>
      </c>
      <c r="C126" s="217"/>
      <c r="D126" s="218">
        <f t="shared" ref="D126:I126" si="48">SUM(D125)</f>
        <v>0</v>
      </c>
      <c r="E126" s="219">
        <f t="shared" si="48"/>
        <v>2000</v>
      </c>
      <c r="F126" s="385">
        <f t="shared" si="48"/>
        <v>0</v>
      </c>
      <c r="G126" s="386">
        <f t="shared" si="48"/>
        <v>2000</v>
      </c>
      <c r="H126" s="385">
        <f t="shared" si="48"/>
        <v>0</v>
      </c>
      <c r="I126" s="386">
        <f t="shared" si="48"/>
        <v>2000</v>
      </c>
    </row>
    <row r="127" spans="1:10" ht="15.75" thickTop="1" x14ac:dyDescent="0.25">
      <c r="A127" s="207" t="s">
        <v>236</v>
      </c>
      <c r="B127" s="304" t="s">
        <v>310</v>
      </c>
      <c r="C127" s="254" t="s">
        <v>23</v>
      </c>
      <c r="D127" s="273"/>
      <c r="E127" s="80">
        <v>400000</v>
      </c>
      <c r="F127" s="362"/>
      <c r="G127" s="360">
        <v>400000</v>
      </c>
      <c r="H127" s="362"/>
      <c r="I127" s="360">
        <v>400000</v>
      </c>
    </row>
    <row r="128" spans="1:10" x14ac:dyDescent="0.25">
      <c r="A128" s="207" t="s">
        <v>237</v>
      </c>
      <c r="B128" s="305" t="s">
        <v>330</v>
      </c>
      <c r="C128" s="255" t="s">
        <v>45</v>
      </c>
      <c r="D128" s="111"/>
      <c r="E128" s="86">
        <v>0</v>
      </c>
      <c r="F128" s="376"/>
      <c r="G128" s="361">
        <v>0</v>
      </c>
      <c r="H128" s="376"/>
      <c r="I128" s="361">
        <v>0</v>
      </c>
    </row>
    <row r="129" spans="1:9" x14ac:dyDescent="0.25">
      <c r="A129" s="207" t="s">
        <v>238</v>
      </c>
      <c r="B129" s="306" t="s">
        <v>291</v>
      </c>
      <c r="C129" s="252" t="s">
        <v>320</v>
      </c>
      <c r="D129" s="112"/>
      <c r="E129" s="84">
        <v>10000</v>
      </c>
      <c r="F129" s="364"/>
      <c r="G129" s="365">
        <v>6000</v>
      </c>
      <c r="H129" s="364"/>
      <c r="I129" s="365">
        <v>6000</v>
      </c>
    </row>
    <row r="130" spans="1:9" ht="15.75" thickBot="1" x14ac:dyDescent="0.3">
      <c r="A130" s="207" t="s">
        <v>239</v>
      </c>
      <c r="B130" s="307" t="s">
        <v>390</v>
      </c>
      <c r="C130" s="297" t="s">
        <v>389</v>
      </c>
      <c r="D130" s="101"/>
      <c r="E130" s="102">
        <v>30000</v>
      </c>
      <c r="F130" s="399"/>
      <c r="G130" s="400">
        <v>34000</v>
      </c>
      <c r="H130" s="399"/>
      <c r="I130" s="400">
        <v>34000</v>
      </c>
    </row>
    <row r="131" spans="1:9" ht="16.5" thickTop="1" thickBot="1" x14ac:dyDescent="0.3">
      <c r="A131" s="207" t="s">
        <v>240</v>
      </c>
      <c r="B131" s="246" t="s">
        <v>100</v>
      </c>
      <c r="C131" s="247"/>
      <c r="D131" s="218">
        <f t="shared" ref="D131:G131" si="49">SUM(D127:D130)</f>
        <v>0</v>
      </c>
      <c r="E131" s="219">
        <f t="shared" si="49"/>
        <v>440000</v>
      </c>
      <c r="F131" s="385">
        <f t="shared" si="49"/>
        <v>0</v>
      </c>
      <c r="G131" s="386">
        <f t="shared" si="49"/>
        <v>440000</v>
      </c>
      <c r="H131" s="385">
        <f t="shared" ref="H131:I131" si="50">SUM(H127:H130)</f>
        <v>0</v>
      </c>
      <c r="I131" s="386">
        <f t="shared" si="50"/>
        <v>440000</v>
      </c>
    </row>
    <row r="132" spans="1:9" ht="16.5" thickTop="1" thickBot="1" x14ac:dyDescent="0.3">
      <c r="A132" s="207" t="s">
        <v>241</v>
      </c>
      <c r="B132" s="308" t="s">
        <v>391</v>
      </c>
      <c r="C132" s="254" t="s">
        <v>392</v>
      </c>
      <c r="D132" s="273"/>
      <c r="E132" s="108">
        <v>25000</v>
      </c>
      <c r="F132" s="362"/>
      <c r="G132" s="407">
        <v>25000</v>
      </c>
      <c r="H132" s="362"/>
      <c r="I132" s="407">
        <v>25000</v>
      </c>
    </row>
    <row r="133" spans="1:9" ht="16.5" thickTop="1" thickBot="1" x14ac:dyDescent="0.3">
      <c r="A133" s="207" t="s">
        <v>242</v>
      </c>
      <c r="B133" s="246" t="s">
        <v>417</v>
      </c>
      <c r="C133" s="247"/>
      <c r="D133" s="218">
        <f t="shared" ref="D133:E133" si="51">SUM(D132)</f>
        <v>0</v>
      </c>
      <c r="E133" s="219">
        <f t="shared" si="51"/>
        <v>25000</v>
      </c>
      <c r="F133" s="385">
        <f t="shared" ref="F133:G133" si="52">SUM(F132)</f>
        <v>0</v>
      </c>
      <c r="G133" s="386">
        <f t="shared" si="52"/>
        <v>25000</v>
      </c>
      <c r="H133" s="385">
        <f t="shared" ref="H133:I133" si="53">SUM(H132)</f>
        <v>0</v>
      </c>
      <c r="I133" s="386">
        <f t="shared" si="53"/>
        <v>25000</v>
      </c>
    </row>
    <row r="134" spans="1:9" ht="15.75" thickTop="1" x14ac:dyDescent="0.25">
      <c r="A134" s="207" t="s">
        <v>243</v>
      </c>
      <c r="B134" s="309" t="s">
        <v>292</v>
      </c>
      <c r="C134" s="252">
        <v>5134</v>
      </c>
      <c r="D134" s="124"/>
      <c r="E134" s="84">
        <v>10000</v>
      </c>
      <c r="F134" s="408"/>
      <c r="G134" s="365">
        <v>10000</v>
      </c>
      <c r="H134" s="408"/>
      <c r="I134" s="365">
        <v>10000</v>
      </c>
    </row>
    <row r="135" spans="1:9" x14ac:dyDescent="0.25">
      <c r="A135" s="207" t="s">
        <v>244</v>
      </c>
      <c r="B135" s="310" t="s">
        <v>293</v>
      </c>
      <c r="C135" s="37" t="s">
        <v>47</v>
      </c>
      <c r="D135" s="311"/>
      <c r="E135" s="74">
        <v>30000</v>
      </c>
      <c r="F135" s="409"/>
      <c r="G135" s="359">
        <v>40000</v>
      </c>
      <c r="H135" s="409"/>
      <c r="I135" s="359">
        <v>40000</v>
      </c>
    </row>
    <row r="136" spans="1:9" x14ac:dyDescent="0.25">
      <c r="A136" s="207" t="s">
        <v>245</v>
      </c>
      <c r="B136" s="310" t="s">
        <v>294</v>
      </c>
      <c r="C136" s="37" t="s">
        <v>331</v>
      </c>
      <c r="D136" s="311">
        <v>0</v>
      </c>
      <c r="E136" s="74">
        <v>30000</v>
      </c>
      <c r="F136" s="409">
        <v>1600</v>
      </c>
      <c r="G136" s="359">
        <v>30000</v>
      </c>
      <c r="H136" s="409">
        <v>1600</v>
      </c>
      <c r="I136" s="359">
        <v>30000</v>
      </c>
    </row>
    <row r="137" spans="1:9" x14ac:dyDescent="0.25">
      <c r="A137" s="207" t="s">
        <v>246</v>
      </c>
      <c r="B137" s="312" t="s">
        <v>273</v>
      </c>
      <c r="C137" s="269">
        <v>5155</v>
      </c>
      <c r="D137" s="313"/>
      <c r="E137" s="74">
        <v>5000</v>
      </c>
      <c r="F137" s="410"/>
      <c r="G137" s="359">
        <v>9000</v>
      </c>
      <c r="H137" s="410"/>
      <c r="I137" s="359">
        <v>9000</v>
      </c>
    </row>
    <row r="138" spans="1:9" x14ac:dyDescent="0.25">
      <c r="A138" s="207" t="s">
        <v>247</v>
      </c>
      <c r="B138" s="312" t="s">
        <v>48</v>
      </c>
      <c r="C138" s="269">
        <v>5156</v>
      </c>
      <c r="D138" s="313"/>
      <c r="E138" s="74">
        <v>20000</v>
      </c>
      <c r="F138" s="410"/>
      <c r="G138" s="359">
        <v>20000</v>
      </c>
      <c r="H138" s="410"/>
      <c r="I138" s="359">
        <v>20000</v>
      </c>
    </row>
    <row r="139" spans="1:9" x14ac:dyDescent="0.25">
      <c r="A139" s="207" t="s">
        <v>248</v>
      </c>
      <c r="B139" s="314" t="s">
        <v>288</v>
      </c>
      <c r="C139" s="37">
        <v>5171</v>
      </c>
      <c r="D139" s="311"/>
      <c r="E139" s="74">
        <v>70000</v>
      </c>
      <c r="F139" s="409"/>
      <c r="G139" s="359">
        <v>41000</v>
      </c>
      <c r="H139" s="409"/>
      <c r="I139" s="359">
        <v>41000</v>
      </c>
    </row>
    <row r="140" spans="1:9" ht="15.75" thickBot="1" x14ac:dyDescent="0.3">
      <c r="A140" s="207" t="s">
        <v>249</v>
      </c>
      <c r="B140" s="314" t="s">
        <v>295</v>
      </c>
      <c r="C140" s="37" t="s">
        <v>49</v>
      </c>
      <c r="D140" s="311"/>
      <c r="E140" s="74">
        <v>20000</v>
      </c>
      <c r="F140" s="409"/>
      <c r="G140" s="359">
        <v>35000</v>
      </c>
      <c r="H140" s="409"/>
      <c r="I140" s="359">
        <v>35000</v>
      </c>
    </row>
    <row r="141" spans="1:9" ht="16.5" thickTop="1" thickBot="1" x14ac:dyDescent="0.3">
      <c r="A141" s="207" t="s">
        <v>250</v>
      </c>
      <c r="B141" s="246" t="s">
        <v>103</v>
      </c>
      <c r="C141" s="247"/>
      <c r="D141" s="218">
        <f t="shared" ref="D141:I141" si="54">SUM(D134:D140)</f>
        <v>0</v>
      </c>
      <c r="E141" s="219">
        <f t="shared" si="54"/>
        <v>185000</v>
      </c>
      <c r="F141" s="385">
        <f t="shared" si="54"/>
        <v>1600</v>
      </c>
      <c r="G141" s="386">
        <f t="shared" si="54"/>
        <v>185000</v>
      </c>
      <c r="H141" s="385">
        <f t="shared" si="54"/>
        <v>1600</v>
      </c>
      <c r="I141" s="386">
        <f t="shared" si="54"/>
        <v>185000</v>
      </c>
    </row>
    <row r="142" spans="1:9" ht="16.5" thickTop="1" thickBot="1" x14ac:dyDescent="0.3">
      <c r="A142" s="207" t="s">
        <v>251</v>
      </c>
      <c r="B142" s="308" t="s">
        <v>46</v>
      </c>
      <c r="C142" s="254" t="s">
        <v>468</v>
      </c>
      <c r="D142" s="273"/>
      <c r="E142" s="108">
        <v>60000</v>
      </c>
      <c r="F142" s="362"/>
      <c r="G142" s="407">
        <v>60000</v>
      </c>
      <c r="H142" s="362"/>
      <c r="I142" s="407">
        <v>60000</v>
      </c>
    </row>
    <row r="143" spans="1:9" ht="16.5" thickTop="1" thickBot="1" x14ac:dyDescent="0.3">
      <c r="A143" s="207" t="s">
        <v>252</v>
      </c>
      <c r="B143" s="246" t="s">
        <v>462</v>
      </c>
      <c r="C143" s="247"/>
      <c r="D143" s="218">
        <f t="shared" ref="D143:I143" si="55">SUM(D142)</f>
        <v>0</v>
      </c>
      <c r="E143" s="219">
        <f t="shared" si="55"/>
        <v>60000</v>
      </c>
      <c r="F143" s="385">
        <f t="shared" si="55"/>
        <v>0</v>
      </c>
      <c r="G143" s="386">
        <f t="shared" si="55"/>
        <v>60000</v>
      </c>
      <c r="H143" s="385">
        <f t="shared" si="55"/>
        <v>0</v>
      </c>
      <c r="I143" s="386">
        <f t="shared" si="55"/>
        <v>60000</v>
      </c>
    </row>
    <row r="144" spans="1:9" ht="15.75" thickTop="1" x14ac:dyDescent="0.25">
      <c r="A144" s="207" t="s">
        <v>253</v>
      </c>
      <c r="B144" s="306" t="s">
        <v>50</v>
      </c>
      <c r="C144" s="252">
        <v>5023</v>
      </c>
      <c r="D144" s="124"/>
      <c r="E144" s="84">
        <v>830000</v>
      </c>
      <c r="F144" s="408"/>
      <c r="G144" s="365">
        <v>830000</v>
      </c>
      <c r="H144" s="408"/>
      <c r="I144" s="365">
        <v>830000</v>
      </c>
    </row>
    <row r="145" spans="1:10" ht="15.75" thickBot="1" x14ac:dyDescent="0.3">
      <c r="A145" s="207" t="s">
        <v>254</v>
      </c>
      <c r="B145" s="315" t="s">
        <v>297</v>
      </c>
      <c r="C145" s="37" t="s">
        <v>51</v>
      </c>
      <c r="D145" s="126"/>
      <c r="E145" s="74">
        <v>230000</v>
      </c>
      <c r="F145" s="411"/>
      <c r="G145" s="359">
        <v>230000</v>
      </c>
      <c r="H145" s="411"/>
      <c r="I145" s="359">
        <v>230000</v>
      </c>
    </row>
    <row r="146" spans="1:10" ht="16.5" thickTop="1" thickBot="1" x14ac:dyDescent="0.3">
      <c r="A146" s="207" t="s">
        <v>255</v>
      </c>
      <c r="B146" s="246" t="s">
        <v>104</v>
      </c>
      <c r="C146" s="247"/>
      <c r="D146" s="218">
        <f t="shared" ref="D146:G146" si="56">SUM(D144:D145)</f>
        <v>0</v>
      </c>
      <c r="E146" s="219">
        <f t="shared" si="56"/>
        <v>1060000</v>
      </c>
      <c r="F146" s="385">
        <f t="shared" si="56"/>
        <v>0</v>
      </c>
      <c r="G146" s="386">
        <f t="shared" si="56"/>
        <v>1060000</v>
      </c>
      <c r="H146" s="385">
        <f t="shared" ref="H146:I146" si="57">SUM(H144:H145)</f>
        <v>0</v>
      </c>
      <c r="I146" s="386">
        <f t="shared" si="57"/>
        <v>1060000</v>
      </c>
    </row>
    <row r="147" spans="1:10" ht="15.75" thickTop="1" x14ac:dyDescent="0.25">
      <c r="A147" s="207" t="s">
        <v>256</v>
      </c>
      <c r="B147" s="316" t="s">
        <v>300</v>
      </c>
      <c r="C147" s="36" t="s">
        <v>52</v>
      </c>
      <c r="D147" s="124"/>
      <c r="E147" s="84">
        <v>0</v>
      </c>
      <c r="F147" s="408"/>
      <c r="G147" s="365">
        <v>0</v>
      </c>
      <c r="H147" s="408"/>
      <c r="I147" s="365">
        <v>0</v>
      </c>
    </row>
    <row r="148" spans="1:10" ht="15.75" thickBot="1" x14ac:dyDescent="0.3">
      <c r="A148" s="207" t="s">
        <v>257</v>
      </c>
      <c r="B148" s="304" t="s">
        <v>301</v>
      </c>
      <c r="C148" s="37"/>
      <c r="D148" s="126"/>
      <c r="E148" s="74">
        <v>0</v>
      </c>
      <c r="F148" s="411"/>
      <c r="G148" s="359">
        <v>0</v>
      </c>
      <c r="H148" s="411"/>
      <c r="I148" s="359">
        <v>0</v>
      </c>
    </row>
    <row r="149" spans="1:10" ht="16.5" thickTop="1" thickBot="1" x14ac:dyDescent="0.3">
      <c r="A149" s="207" t="s">
        <v>258</v>
      </c>
      <c r="B149" s="246" t="s">
        <v>407</v>
      </c>
      <c r="C149" s="247"/>
      <c r="D149" s="218">
        <f>SUM(D147:D148)</f>
        <v>0</v>
      </c>
      <c r="E149" s="219">
        <f>SUM(E147+E148)</f>
        <v>0</v>
      </c>
      <c r="F149" s="385">
        <f>SUM(F147:F148)</f>
        <v>0</v>
      </c>
      <c r="G149" s="386">
        <f>SUM(G147+G148)</f>
        <v>0</v>
      </c>
      <c r="H149" s="385">
        <f>SUM(H147:H148)</f>
        <v>0</v>
      </c>
      <c r="I149" s="386">
        <f>SUM(I147+I148)</f>
        <v>0</v>
      </c>
    </row>
    <row r="150" spans="1:10" ht="15.75" thickTop="1" x14ac:dyDescent="0.25">
      <c r="A150" s="207" t="s">
        <v>311</v>
      </c>
      <c r="B150" s="316" t="s">
        <v>375</v>
      </c>
      <c r="C150" s="36" t="s">
        <v>472</v>
      </c>
      <c r="D150" s="292">
        <v>15000</v>
      </c>
      <c r="E150" s="97"/>
      <c r="F150" s="395">
        <v>15000</v>
      </c>
      <c r="G150" s="392"/>
      <c r="H150" s="334">
        <v>17000</v>
      </c>
      <c r="I150" s="392"/>
      <c r="J150" s="329">
        <v>2000</v>
      </c>
    </row>
    <row r="151" spans="1:10" x14ac:dyDescent="0.25">
      <c r="A151" s="207" t="s">
        <v>312</v>
      </c>
      <c r="B151" s="305" t="s">
        <v>302</v>
      </c>
      <c r="C151" s="255">
        <v>2324</v>
      </c>
      <c r="D151" s="111">
        <v>0</v>
      </c>
      <c r="E151" s="86"/>
      <c r="F151" s="376">
        <v>4570</v>
      </c>
      <c r="G151" s="361"/>
      <c r="H151" s="376">
        <v>4570</v>
      </c>
      <c r="I151" s="361"/>
    </row>
    <row r="152" spans="1:10" x14ac:dyDescent="0.25">
      <c r="A152" s="207" t="s">
        <v>313</v>
      </c>
      <c r="B152" s="305" t="s">
        <v>303</v>
      </c>
      <c r="C152" s="255">
        <v>5011.5020999999997</v>
      </c>
      <c r="D152" s="111"/>
      <c r="E152" s="86">
        <v>600000</v>
      </c>
      <c r="F152" s="376"/>
      <c r="G152" s="361">
        <v>600000</v>
      </c>
      <c r="H152" s="376"/>
      <c r="I152" s="361">
        <v>600000</v>
      </c>
    </row>
    <row r="153" spans="1:10" x14ac:dyDescent="0.25">
      <c r="A153" s="207" t="s">
        <v>314</v>
      </c>
      <c r="B153" s="305" t="s">
        <v>297</v>
      </c>
      <c r="C153" s="255" t="s">
        <v>53</v>
      </c>
      <c r="D153" s="111"/>
      <c r="E153" s="86">
        <v>150000</v>
      </c>
      <c r="F153" s="376"/>
      <c r="G153" s="361">
        <v>180000</v>
      </c>
      <c r="H153" s="376"/>
      <c r="I153" s="361">
        <v>180000</v>
      </c>
    </row>
    <row r="154" spans="1:10" x14ac:dyDescent="0.25">
      <c r="A154" s="207" t="s">
        <v>315</v>
      </c>
      <c r="B154" s="305" t="s">
        <v>395</v>
      </c>
      <c r="C154" s="255" t="s">
        <v>394</v>
      </c>
      <c r="D154" s="111"/>
      <c r="E154" s="86">
        <v>5000</v>
      </c>
      <c r="F154" s="376"/>
      <c r="G154" s="361">
        <v>5000</v>
      </c>
      <c r="H154" s="376"/>
      <c r="I154" s="361">
        <v>5000</v>
      </c>
    </row>
    <row r="155" spans="1:10" x14ac:dyDescent="0.25">
      <c r="A155" s="207" t="s">
        <v>332</v>
      </c>
      <c r="B155" s="305" t="s">
        <v>304</v>
      </c>
      <c r="C155" s="255" t="s">
        <v>305</v>
      </c>
      <c r="D155" s="111"/>
      <c r="E155" s="86">
        <v>120000</v>
      </c>
      <c r="F155" s="376"/>
      <c r="G155" s="361">
        <v>120000</v>
      </c>
      <c r="H155" s="376"/>
      <c r="I155" s="361">
        <v>120000</v>
      </c>
    </row>
    <row r="156" spans="1:10" x14ac:dyDescent="0.25">
      <c r="A156" s="207" t="s">
        <v>333</v>
      </c>
      <c r="B156" s="305" t="s">
        <v>262</v>
      </c>
      <c r="C156" s="255">
        <v>5151</v>
      </c>
      <c r="D156" s="111"/>
      <c r="E156" s="86">
        <v>45000</v>
      </c>
      <c r="F156" s="376"/>
      <c r="G156" s="361">
        <v>45000</v>
      </c>
      <c r="H156" s="376"/>
      <c r="I156" s="361">
        <v>45000</v>
      </c>
    </row>
    <row r="157" spans="1:10" x14ac:dyDescent="0.25">
      <c r="A157" s="207" t="s">
        <v>334</v>
      </c>
      <c r="B157" s="305" t="s">
        <v>306</v>
      </c>
      <c r="C157" s="255">
        <v>5154</v>
      </c>
      <c r="D157" s="111"/>
      <c r="E157" s="86">
        <v>90000</v>
      </c>
      <c r="F157" s="376"/>
      <c r="G157" s="361">
        <v>90000</v>
      </c>
      <c r="H157" s="376"/>
      <c r="I157" s="361">
        <v>90000</v>
      </c>
    </row>
    <row r="158" spans="1:10" x14ac:dyDescent="0.25">
      <c r="A158" s="207" t="s">
        <v>335</v>
      </c>
      <c r="B158" s="305" t="s">
        <v>273</v>
      </c>
      <c r="C158" s="255">
        <v>5155</v>
      </c>
      <c r="D158" s="111"/>
      <c r="E158" s="86">
        <v>400000</v>
      </c>
      <c r="F158" s="376"/>
      <c r="G158" s="361">
        <v>340000</v>
      </c>
      <c r="H158" s="376"/>
      <c r="I158" s="361">
        <v>340000</v>
      </c>
    </row>
    <row r="159" spans="1:10" x14ac:dyDescent="0.25">
      <c r="A159" s="207" t="s">
        <v>336</v>
      </c>
      <c r="B159" s="305" t="s">
        <v>48</v>
      </c>
      <c r="C159" s="255">
        <v>5156</v>
      </c>
      <c r="D159" s="111"/>
      <c r="E159" s="86">
        <v>35000</v>
      </c>
      <c r="F159" s="376"/>
      <c r="G159" s="361">
        <v>35000</v>
      </c>
      <c r="H159" s="376"/>
      <c r="I159" s="361">
        <v>35000</v>
      </c>
    </row>
    <row r="160" spans="1:10" x14ac:dyDescent="0.25">
      <c r="A160" s="207" t="s">
        <v>337</v>
      </c>
      <c r="B160" s="305" t="s">
        <v>309</v>
      </c>
      <c r="C160" s="255" t="s">
        <v>79</v>
      </c>
      <c r="D160" s="111"/>
      <c r="E160" s="86">
        <v>60000</v>
      </c>
      <c r="F160" s="376"/>
      <c r="G160" s="361">
        <v>66000</v>
      </c>
      <c r="H160" s="376"/>
      <c r="I160" s="361">
        <v>66000</v>
      </c>
    </row>
    <row r="161" spans="1:9" x14ac:dyDescent="0.25">
      <c r="A161" s="207" t="s">
        <v>338</v>
      </c>
      <c r="B161" s="305" t="s">
        <v>54</v>
      </c>
      <c r="C161" s="255">
        <v>5166</v>
      </c>
      <c r="D161" s="111"/>
      <c r="E161" s="86">
        <v>30000</v>
      </c>
      <c r="F161" s="376"/>
      <c r="G161" s="361">
        <v>30000</v>
      </c>
      <c r="H161" s="376"/>
      <c r="I161" s="361">
        <v>30000</v>
      </c>
    </row>
    <row r="162" spans="1:9" x14ac:dyDescent="0.25">
      <c r="A162" s="207" t="s">
        <v>339</v>
      </c>
      <c r="B162" s="305" t="s">
        <v>307</v>
      </c>
      <c r="C162" s="255" t="s">
        <v>55</v>
      </c>
      <c r="D162" s="111"/>
      <c r="E162" s="86">
        <v>350000</v>
      </c>
      <c r="F162" s="376"/>
      <c r="G162" s="361">
        <v>344000</v>
      </c>
      <c r="H162" s="376"/>
      <c r="I162" s="361">
        <v>344000</v>
      </c>
    </row>
    <row r="163" spans="1:9" x14ac:dyDescent="0.25">
      <c r="A163" s="207" t="s">
        <v>340</v>
      </c>
      <c r="B163" s="305" t="s">
        <v>56</v>
      </c>
      <c r="C163" s="255">
        <v>5173</v>
      </c>
      <c r="D163" s="111"/>
      <c r="E163" s="86">
        <v>500</v>
      </c>
      <c r="F163" s="376"/>
      <c r="G163" s="361">
        <v>500</v>
      </c>
      <c r="H163" s="376"/>
      <c r="I163" s="361">
        <v>500</v>
      </c>
    </row>
    <row r="164" spans="1:9" x14ac:dyDescent="0.25">
      <c r="A164" s="207" t="s">
        <v>341</v>
      </c>
      <c r="B164" s="305" t="s">
        <v>57</v>
      </c>
      <c r="C164" s="255">
        <v>5175</v>
      </c>
      <c r="D164" s="111"/>
      <c r="E164" s="86">
        <v>3000</v>
      </c>
      <c r="F164" s="376"/>
      <c r="G164" s="361">
        <v>3000</v>
      </c>
      <c r="H164" s="376"/>
      <c r="I164" s="361">
        <v>3000</v>
      </c>
    </row>
    <row r="165" spans="1:9" x14ac:dyDescent="0.25">
      <c r="A165" s="207" t="s">
        <v>342</v>
      </c>
      <c r="B165" s="305" t="s">
        <v>58</v>
      </c>
      <c r="C165" s="255">
        <v>5182</v>
      </c>
      <c r="D165" s="111"/>
      <c r="E165" s="86">
        <v>0</v>
      </c>
      <c r="F165" s="376"/>
      <c r="G165" s="361">
        <v>0</v>
      </c>
      <c r="H165" s="376"/>
      <c r="I165" s="361">
        <v>0</v>
      </c>
    </row>
    <row r="166" spans="1:9" x14ac:dyDescent="0.25">
      <c r="A166" s="207" t="s">
        <v>343</v>
      </c>
      <c r="B166" s="305" t="s">
        <v>59</v>
      </c>
      <c r="C166" s="255">
        <v>5221</v>
      </c>
      <c r="D166" s="111"/>
      <c r="E166" s="86">
        <v>100000</v>
      </c>
      <c r="F166" s="376"/>
      <c r="G166" s="361">
        <v>100000</v>
      </c>
      <c r="H166" s="376"/>
      <c r="I166" s="361">
        <v>100000</v>
      </c>
    </row>
    <row r="167" spans="1:9" x14ac:dyDescent="0.25">
      <c r="A167" s="207" t="s">
        <v>344</v>
      </c>
      <c r="B167" s="305" t="s">
        <v>470</v>
      </c>
      <c r="C167" s="255" t="s">
        <v>469</v>
      </c>
      <c r="D167" s="111"/>
      <c r="E167" s="86">
        <v>50000</v>
      </c>
      <c r="F167" s="376"/>
      <c r="G167" s="361">
        <v>80000</v>
      </c>
      <c r="H167" s="376"/>
      <c r="I167" s="361">
        <v>80000</v>
      </c>
    </row>
    <row r="168" spans="1:9" x14ac:dyDescent="0.25">
      <c r="A168" s="207" t="s">
        <v>345</v>
      </c>
      <c r="B168" s="305" t="s">
        <v>61</v>
      </c>
      <c r="C168" s="255">
        <v>5321</v>
      </c>
      <c r="D168" s="111"/>
      <c r="E168" s="86">
        <v>5000</v>
      </c>
      <c r="F168" s="376"/>
      <c r="G168" s="361">
        <v>5000</v>
      </c>
      <c r="H168" s="376"/>
      <c r="I168" s="361">
        <v>5000</v>
      </c>
    </row>
    <row r="169" spans="1:9" x14ac:dyDescent="0.25">
      <c r="A169" s="207" t="s">
        <v>346</v>
      </c>
      <c r="B169" s="305" t="s">
        <v>62</v>
      </c>
      <c r="C169" s="255">
        <v>5329</v>
      </c>
      <c r="D169" s="111"/>
      <c r="E169" s="86">
        <v>60000</v>
      </c>
      <c r="F169" s="376"/>
      <c r="G169" s="361">
        <v>60000</v>
      </c>
      <c r="H169" s="376"/>
      <c r="I169" s="361">
        <v>60000</v>
      </c>
    </row>
    <row r="170" spans="1:9" x14ac:dyDescent="0.25">
      <c r="A170" s="207" t="s">
        <v>347</v>
      </c>
      <c r="B170" s="305" t="s">
        <v>323</v>
      </c>
      <c r="C170" s="255">
        <v>5339</v>
      </c>
      <c r="D170" s="317"/>
      <c r="E170" s="86">
        <v>10200</v>
      </c>
      <c r="F170" s="412"/>
      <c r="G170" s="361">
        <v>10200</v>
      </c>
      <c r="H170" s="412"/>
      <c r="I170" s="361">
        <v>10200</v>
      </c>
    </row>
    <row r="171" spans="1:9" x14ac:dyDescent="0.25">
      <c r="A171" s="207" t="s">
        <v>348</v>
      </c>
      <c r="B171" s="318" t="s">
        <v>63</v>
      </c>
      <c r="C171" s="283">
        <v>5363.5365000000002</v>
      </c>
      <c r="D171" s="291"/>
      <c r="E171" s="86">
        <v>2000</v>
      </c>
      <c r="F171" s="394"/>
      <c r="G171" s="361">
        <v>2000</v>
      </c>
      <c r="H171" s="394"/>
      <c r="I171" s="361">
        <v>2000</v>
      </c>
    </row>
    <row r="172" spans="1:9" x14ac:dyDescent="0.25">
      <c r="A172" s="207" t="s">
        <v>349</v>
      </c>
      <c r="B172" s="305" t="s">
        <v>64</v>
      </c>
      <c r="C172" s="255">
        <v>5660</v>
      </c>
      <c r="D172" s="317"/>
      <c r="E172" s="86">
        <v>20000</v>
      </c>
      <c r="F172" s="412"/>
      <c r="G172" s="361">
        <v>20000</v>
      </c>
      <c r="H172" s="412"/>
      <c r="I172" s="361">
        <v>20000</v>
      </c>
    </row>
    <row r="173" spans="1:9" x14ac:dyDescent="0.25">
      <c r="A173" s="207" t="s">
        <v>350</v>
      </c>
      <c r="B173" s="305" t="s">
        <v>443</v>
      </c>
      <c r="C173" s="255">
        <v>6122</v>
      </c>
      <c r="D173" s="317"/>
      <c r="E173" s="86">
        <v>0</v>
      </c>
      <c r="F173" s="412"/>
      <c r="G173" s="361">
        <v>0</v>
      </c>
      <c r="H173" s="412"/>
      <c r="I173" s="361">
        <v>0</v>
      </c>
    </row>
    <row r="174" spans="1:9" ht="15.75" thickBot="1" x14ac:dyDescent="0.3">
      <c r="A174" s="207" t="s">
        <v>351</v>
      </c>
      <c r="B174" s="318" t="s">
        <v>444</v>
      </c>
      <c r="C174" s="283">
        <v>6125</v>
      </c>
      <c r="D174" s="291"/>
      <c r="E174" s="86">
        <v>0</v>
      </c>
      <c r="F174" s="394"/>
      <c r="G174" s="361">
        <v>0</v>
      </c>
      <c r="H174" s="394"/>
      <c r="I174" s="361">
        <v>0</v>
      </c>
    </row>
    <row r="175" spans="1:9" ht="16.5" thickTop="1" thickBot="1" x14ac:dyDescent="0.3">
      <c r="A175" s="207" t="s">
        <v>352</v>
      </c>
      <c r="B175" s="246" t="s">
        <v>105</v>
      </c>
      <c r="C175" s="247"/>
      <c r="D175" s="218">
        <f>SUM(D150:D172)</f>
        <v>15000</v>
      </c>
      <c r="E175" s="219">
        <f>SUM(E150:E174)</f>
        <v>2135700</v>
      </c>
      <c r="F175" s="385">
        <f>SUM(F150:F172)</f>
        <v>19570</v>
      </c>
      <c r="G175" s="386">
        <f>SUM(G150:G174)</f>
        <v>2135700</v>
      </c>
      <c r="H175" s="385">
        <f>SUM(H150:H172)</f>
        <v>21570</v>
      </c>
      <c r="I175" s="386">
        <f>SUM(I150:I174)</f>
        <v>2135700</v>
      </c>
    </row>
    <row r="176" spans="1:9" ht="16.5" thickTop="1" thickBot="1" x14ac:dyDescent="0.3">
      <c r="A176" s="207" t="s">
        <v>353</v>
      </c>
      <c r="B176" s="308" t="s">
        <v>467</v>
      </c>
      <c r="C176" s="302">
        <v>5499</v>
      </c>
      <c r="D176" s="273">
        <v>0</v>
      </c>
      <c r="E176" s="108">
        <v>0</v>
      </c>
      <c r="F176" s="362">
        <v>0</v>
      </c>
      <c r="G176" s="407">
        <v>10000</v>
      </c>
      <c r="H176" s="362">
        <v>0</v>
      </c>
      <c r="I176" s="407">
        <v>10000</v>
      </c>
    </row>
    <row r="177" spans="1:10" ht="16.5" thickTop="1" thickBot="1" x14ac:dyDescent="0.3">
      <c r="A177" s="207" t="s">
        <v>354</v>
      </c>
      <c r="B177" s="246" t="s">
        <v>466</v>
      </c>
      <c r="C177" s="247"/>
      <c r="D177" s="218">
        <f t="shared" ref="D177:E177" si="58">SUM(D176)</f>
        <v>0</v>
      </c>
      <c r="E177" s="219">
        <f t="shared" si="58"/>
        <v>0</v>
      </c>
      <c r="F177" s="385">
        <f t="shared" ref="F177:G177" si="59">SUM(F176)</f>
        <v>0</v>
      </c>
      <c r="G177" s="386">
        <f t="shared" si="59"/>
        <v>10000</v>
      </c>
      <c r="H177" s="385">
        <f t="shared" ref="H177:I177" si="60">SUM(H176)</f>
        <v>0</v>
      </c>
      <c r="I177" s="386">
        <f t="shared" si="60"/>
        <v>10000</v>
      </c>
    </row>
    <row r="178" spans="1:10" ht="16.5" thickTop="1" thickBot="1" x14ac:dyDescent="0.3">
      <c r="A178" s="207" t="s">
        <v>355</v>
      </c>
      <c r="B178" s="308" t="s">
        <v>308</v>
      </c>
      <c r="C178" s="302" t="s">
        <v>369</v>
      </c>
      <c r="D178" s="273">
        <v>100</v>
      </c>
      <c r="E178" s="108">
        <v>15000</v>
      </c>
      <c r="F178" s="362">
        <v>500</v>
      </c>
      <c r="G178" s="407">
        <v>15000</v>
      </c>
      <c r="H178" s="337">
        <v>2500</v>
      </c>
      <c r="I178" s="407">
        <v>15000</v>
      </c>
      <c r="J178" s="329">
        <v>2000</v>
      </c>
    </row>
    <row r="179" spans="1:10" ht="16.5" thickTop="1" thickBot="1" x14ac:dyDescent="0.3">
      <c r="A179" s="207" t="s">
        <v>356</v>
      </c>
      <c r="B179" s="246" t="s">
        <v>106</v>
      </c>
      <c r="C179" s="247"/>
      <c r="D179" s="218">
        <f t="shared" ref="D179:G179" si="61">SUM(D178)</f>
        <v>100</v>
      </c>
      <c r="E179" s="219">
        <f t="shared" si="61"/>
        <v>15000</v>
      </c>
      <c r="F179" s="385">
        <f t="shared" si="61"/>
        <v>500</v>
      </c>
      <c r="G179" s="386">
        <f t="shared" si="61"/>
        <v>15000</v>
      </c>
      <c r="H179" s="385">
        <f t="shared" ref="H179:I179" si="62">SUM(H178)</f>
        <v>2500</v>
      </c>
      <c r="I179" s="386">
        <f t="shared" si="62"/>
        <v>15000</v>
      </c>
    </row>
    <row r="180" spans="1:10" ht="16.5" thickTop="1" thickBot="1" x14ac:dyDescent="0.3">
      <c r="A180" s="207" t="s">
        <v>357</v>
      </c>
      <c r="B180" s="308" t="s">
        <v>296</v>
      </c>
      <c r="C180" s="302">
        <v>5163</v>
      </c>
      <c r="D180" s="273"/>
      <c r="E180" s="51">
        <v>58000</v>
      </c>
      <c r="F180" s="362"/>
      <c r="G180" s="360">
        <v>58000</v>
      </c>
      <c r="H180" s="362"/>
      <c r="I180" s="360">
        <v>58000</v>
      </c>
    </row>
    <row r="181" spans="1:10" ht="16.5" thickTop="1" thickBot="1" x14ac:dyDescent="0.3">
      <c r="A181" s="207" t="s">
        <v>358</v>
      </c>
      <c r="B181" s="246" t="s">
        <v>107</v>
      </c>
      <c r="C181" s="247"/>
      <c r="D181" s="218">
        <f t="shared" ref="D181:G181" si="63">SUM(D180)</f>
        <v>0</v>
      </c>
      <c r="E181" s="219">
        <f t="shared" si="63"/>
        <v>58000</v>
      </c>
      <c r="F181" s="385">
        <f t="shared" si="63"/>
        <v>0</v>
      </c>
      <c r="G181" s="386">
        <f t="shared" si="63"/>
        <v>58000</v>
      </c>
      <c r="H181" s="385">
        <f t="shared" ref="H181:I181" si="64">SUM(H180)</f>
        <v>0</v>
      </c>
      <c r="I181" s="386">
        <f t="shared" si="64"/>
        <v>58000</v>
      </c>
    </row>
    <row r="182" spans="1:10" ht="16.5" thickTop="1" thickBot="1" x14ac:dyDescent="0.3">
      <c r="A182" s="207" t="s">
        <v>359</v>
      </c>
      <c r="B182" s="174" t="s">
        <v>432</v>
      </c>
      <c r="C182" s="29">
        <v>2226</v>
      </c>
      <c r="D182" s="273"/>
      <c r="E182" s="51">
        <v>0</v>
      </c>
      <c r="F182" s="362"/>
      <c r="G182" s="360">
        <v>0</v>
      </c>
      <c r="H182" s="362"/>
      <c r="I182" s="360">
        <v>0</v>
      </c>
    </row>
    <row r="183" spans="1:10" ht="16.5" thickTop="1" thickBot="1" x14ac:dyDescent="0.3">
      <c r="A183" s="207" t="s">
        <v>360</v>
      </c>
      <c r="B183" s="216" t="s">
        <v>424</v>
      </c>
      <c r="C183" s="322"/>
      <c r="D183" s="218">
        <f t="shared" ref="D183:I183" si="65">SUM(D182)</f>
        <v>0</v>
      </c>
      <c r="E183" s="219">
        <f t="shared" si="65"/>
        <v>0</v>
      </c>
      <c r="F183" s="385">
        <f t="shared" si="65"/>
        <v>0</v>
      </c>
      <c r="G183" s="386">
        <f t="shared" si="65"/>
        <v>0</v>
      </c>
      <c r="H183" s="385">
        <f t="shared" si="65"/>
        <v>0</v>
      </c>
      <c r="I183" s="386">
        <f t="shared" si="65"/>
        <v>0</v>
      </c>
    </row>
    <row r="184" spans="1:10" ht="16.5" thickTop="1" thickBot="1" x14ac:dyDescent="0.3">
      <c r="A184" s="207" t="s">
        <v>361</v>
      </c>
      <c r="B184" s="210" t="s">
        <v>65</v>
      </c>
      <c r="C184" s="176"/>
      <c r="D184" s="177">
        <f>SUM(D39+D42+D47+D51+D54+D58+D65+D70+D77+D82+D85+D89+D91+D34+D18+D16+D95+D103+D106+D111+D116+D60+D120+D122+D124+D131+D143+D141+D146+D175+D179+D126++D181+D36+D118+D133+D149+D183)</f>
        <v>22259600</v>
      </c>
      <c r="E184" s="178">
        <f>SUM(E39+E42+E47+E51+E54+E58+E65+E70+E77+E82+E85+E89+E91+E34+E18+E16+E95+E103+E106+E111+E116+E60+E120+E122+E124+E131+E143+E141+E146+E175+E179+E181+E133+E36+E118+E149+E126+E183)</f>
        <v>11366000</v>
      </c>
      <c r="F184" s="413">
        <f>SUM(F39+F42+F47+F51+F54+F58+F65+F70+F77+F82+F85+F89+F91+F34+F18+F16+F95+F103+F106+F111+F116+F60+F120+F122+F124+F131+F143+F141+F146+F175+F179+F126++F181+F36+F118+F133+F149+F183)</f>
        <v>25330423.100000001</v>
      </c>
      <c r="G184" s="414">
        <f>SUM(G39+G42+G47+G51+G54+G58+G65+G70+G77+G82+G85+G89+G91+G34+G18+G16+G95+G103+G106+G111+G116+G60+G120+G122+G124+G131+G143+G141+G146+G175+G179+G181+G133+G36+G118+G149+G126+G183+G177)</f>
        <v>11581000</v>
      </c>
      <c r="H184" s="413">
        <f>SUM(H39+H42+H47+H51+H54+H58+H65+H70+H77+H82+H85+H89+H91+H34+H18+H16+H95+H103+H106+H111+H116+H60+H120+H122+H124+H131+H143+H141+H146+H175+H179+H126++H181+H36+H118+H133+H149+H183)</f>
        <v>26975923.100000001</v>
      </c>
      <c r="I184" s="414">
        <f>SUM(I39+I42+I47+I51+I54+I58+I65+I70+I77+I82+I85+I89+I91+I34+I18+I16+I95+I103+I106+I111+I116+I60+I120+I122+I124+I131+I143+I141+I146+I175+I179+I181+I133+I36+I118+I149+I126+I183+I177)</f>
        <v>11767000</v>
      </c>
    </row>
    <row r="185" spans="1:10" ht="16.5" thickTop="1" thickBot="1" x14ac:dyDescent="0.3">
      <c r="A185" s="207" t="s">
        <v>362</v>
      </c>
      <c r="B185" s="211" t="s">
        <v>66</v>
      </c>
      <c r="C185" s="180">
        <v>8115</v>
      </c>
      <c r="D185" s="181">
        <f>SUM(D184-E184)</f>
        <v>10893600</v>
      </c>
      <c r="E185" s="182"/>
      <c r="F185" s="415">
        <f>SUM(F184-G184)</f>
        <v>13749423.100000001</v>
      </c>
      <c r="G185" s="416"/>
      <c r="H185" s="415">
        <f>SUM(H184-I184)</f>
        <v>15208923.100000001</v>
      </c>
      <c r="I185" s="416"/>
    </row>
    <row r="186" spans="1:10" ht="16.5" thickTop="1" thickBot="1" x14ac:dyDescent="0.3">
      <c r="A186" s="207" t="s">
        <v>363</v>
      </c>
      <c r="B186" s="212" t="s">
        <v>65</v>
      </c>
      <c r="C186" s="208"/>
      <c r="D186" s="177">
        <f>SUM(D184-D185)</f>
        <v>11366000</v>
      </c>
      <c r="E186" s="205">
        <f>SUM(E184:E185)</f>
        <v>11366000</v>
      </c>
      <c r="F186" s="413">
        <f>SUM(F184-F185)</f>
        <v>11581000</v>
      </c>
      <c r="G186" s="417">
        <f>SUM(G184:G185)</f>
        <v>11581000</v>
      </c>
      <c r="H186" s="413">
        <f>SUM(H184-H185)</f>
        <v>11767000</v>
      </c>
      <c r="I186" s="417">
        <f>SUM(I184:I185)</f>
        <v>11767000</v>
      </c>
    </row>
    <row r="187" spans="1:10" x14ac:dyDescent="0.25">
      <c r="A187" s="207" t="s">
        <v>364</v>
      </c>
      <c r="B187" s="213" t="s">
        <v>67</v>
      </c>
      <c r="C187" s="209"/>
      <c r="D187" s="467">
        <v>44648</v>
      </c>
      <c r="E187" s="468"/>
      <c r="F187" s="485"/>
      <c r="G187" s="486"/>
      <c r="H187" s="485"/>
      <c r="I187" s="486"/>
    </row>
    <row r="188" spans="1:10" x14ac:dyDescent="0.25">
      <c r="A188" s="207" t="s">
        <v>365</v>
      </c>
      <c r="B188" s="214" t="s">
        <v>68</v>
      </c>
      <c r="C188" s="192"/>
      <c r="D188" s="463">
        <v>44630</v>
      </c>
      <c r="E188" s="464"/>
      <c r="F188" s="487"/>
      <c r="G188" s="488"/>
      <c r="H188" s="487"/>
      <c r="I188" s="488"/>
    </row>
    <row r="189" spans="1:10" x14ac:dyDescent="0.25">
      <c r="A189" s="207" t="s">
        <v>409</v>
      </c>
      <c r="B189" s="214" t="s">
        <v>69</v>
      </c>
      <c r="C189" s="192"/>
      <c r="D189" s="463">
        <v>44646</v>
      </c>
      <c r="E189" s="464"/>
      <c r="F189" s="487"/>
      <c r="G189" s="488"/>
      <c r="H189" s="487"/>
      <c r="I189" s="488"/>
    </row>
    <row r="190" spans="1:10" ht="15.75" thickBot="1" x14ac:dyDescent="0.3">
      <c r="A190" s="207" t="s">
        <v>423</v>
      </c>
      <c r="B190" s="215" t="s">
        <v>70</v>
      </c>
      <c r="C190" s="196"/>
      <c r="D190" s="465">
        <v>44648</v>
      </c>
      <c r="E190" s="466"/>
      <c r="F190" s="489"/>
      <c r="G190" s="490"/>
      <c r="H190" s="489"/>
      <c r="I190" s="490"/>
    </row>
    <row r="191" spans="1:10" ht="18.75" thickTop="1" x14ac:dyDescent="0.25">
      <c r="A191" s="31"/>
      <c r="B191" s="38"/>
      <c r="C191" s="39"/>
    </row>
    <row r="192" spans="1:10" ht="15.75" x14ac:dyDescent="0.25">
      <c r="A192" s="31"/>
      <c r="B192" s="40"/>
      <c r="C192" s="2"/>
      <c r="D192" s="2"/>
      <c r="F192" s="419"/>
      <c r="H192" s="419"/>
    </row>
    <row r="193" spans="1:8" ht="15.75" x14ac:dyDescent="0.25">
      <c r="A193" s="31"/>
      <c r="B193" s="40"/>
      <c r="C193" s="2"/>
      <c r="D193" s="2"/>
      <c r="F193" s="419"/>
      <c r="H193" s="419"/>
    </row>
    <row r="194" spans="1:8" ht="15.75" x14ac:dyDescent="0.25">
      <c r="A194" s="31"/>
      <c r="B194" s="40"/>
      <c r="C194" s="2"/>
      <c r="D194" s="2"/>
      <c r="F194" s="419"/>
      <c r="H194" s="419"/>
    </row>
    <row r="195" spans="1:8" ht="15.75" x14ac:dyDescent="0.25">
      <c r="A195" s="31"/>
      <c r="B195" s="40"/>
      <c r="C195" s="2"/>
      <c r="D195" s="2"/>
      <c r="F195" s="419"/>
      <c r="H195" s="419"/>
    </row>
    <row r="196" spans="1:8" x14ac:dyDescent="0.25">
      <c r="D196" s="2"/>
      <c r="F196" s="419"/>
      <c r="H196" s="419"/>
    </row>
    <row r="197" spans="1:8" x14ac:dyDescent="0.25">
      <c r="C197" s="2"/>
      <c r="D197" s="2"/>
      <c r="F197" s="419"/>
      <c r="H197" s="419"/>
    </row>
    <row r="198" spans="1:8" x14ac:dyDescent="0.25">
      <c r="C198" s="31"/>
      <c r="D198" s="2"/>
      <c r="F198" s="419"/>
      <c r="H198" s="419"/>
    </row>
    <row r="199" spans="1:8" x14ac:dyDescent="0.25">
      <c r="C199" s="31"/>
      <c r="D199" s="2"/>
      <c r="F199" s="419"/>
      <c r="H199" s="419"/>
    </row>
    <row r="200" spans="1:8" x14ac:dyDescent="0.25">
      <c r="C200" s="31"/>
      <c r="D200" s="2"/>
      <c r="F200" s="419"/>
      <c r="H200" s="419"/>
    </row>
    <row r="201" spans="1:8" x14ac:dyDescent="0.25">
      <c r="C201" s="31"/>
      <c r="D201" s="2"/>
      <c r="F201" s="419"/>
      <c r="H201" s="419"/>
    </row>
    <row r="202" spans="1:8" x14ac:dyDescent="0.25">
      <c r="C202" s="31"/>
      <c r="D202" s="2"/>
      <c r="F202" s="419"/>
      <c r="H202" s="419"/>
    </row>
    <row r="203" spans="1:8" x14ac:dyDescent="0.25">
      <c r="C203" s="31"/>
    </row>
    <row r="204" spans="1:8" x14ac:dyDescent="0.25">
      <c r="C204" s="2"/>
    </row>
    <row r="205" spans="1:8" x14ac:dyDescent="0.25">
      <c r="C205" s="2"/>
    </row>
    <row r="206" spans="1:8" x14ac:dyDescent="0.25">
      <c r="C206" s="2"/>
    </row>
    <row r="207" spans="1:8" x14ac:dyDescent="0.25">
      <c r="C207" s="2"/>
    </row>
    <row r="208" spans="1:8" x14ac:dyDescent="0.25">
      <c r="C208" s="2"/>
    </row>
  </sheetData>
  <mergeCells count="17">
    <mergeCell ref="H1:I2"/>
    <mergeCell ref="H187:I187"/>
    <mergeCell ref="H188:I188"/>
    <mergeCell ref="H189:I189"/>
    <mergeCell ref="H190:I190"/>
    <mergeCell ref="D188:E188"/>
    <mergeCell ref="F188:G188"/>
    <mergeCell ref="D189:E189"/>
    <mergeCell ref="F189:G189"/>
    <mergeCell ref="D190:E190"/>
    <mergeCell ref="F190:G190"/>
    <mergeCell ref="A1:C2"/>
    <mergeCell ref="D1:E2"/>
    <mergeCell ref="F1:G2"/>
    <mergeCell ref="A3:B3"/>
    <mergeCell ref="D187:E187"/>
    <mergeCell ref="F187:G18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opLeftCell="A35" workbookViewId="0">
      <selection activeCell="N188" sqref="N188"/>
    </sheetView>
  </sheetViews>
  <sheetFormatPr defaultRowHeight="15" x14ac:dyDescent="0.25"/>
  <cols>
    <col min="1" max="1" width="6.140625" customWidth="1"/>
    <col min="2" max="2" width="52.28515625" customWidth="1"/>
    <col min="3" max="3" width="24" customWidth="1"/>
    <col min="4" max="4" width="10.85546875" customWidth="1"/>
    <col min="5" max="5" width="13.7109375" customWidth="1"/>
    <col min="6" max="6" width="10.85546875" style="418" customWidth="1"/>
    <col min="7" max="7" width="13.7109375" style="418" customWidth="1"/>
    <col min="8" max="8" width="10.85546875" style="433" customWidth="1"/>
    <col min="9" max="9" width="13.7109375" style="433" customWidth="1"/>
    <col min="10" max="10" width="10.85546875" style="433" customWidth="1"/>
    <col min="11" max="11" width="13.7109375" style="433" customWidth="1"/>
    <col min="12" max="12" width="10" bestFit="1" customWidth="1"/>
  </cols>
  <sheetData>
    <row r="1" spans="1:11" ht="15.75" customHeight="1" thickTop="1" x14ac:dyDescent="0.25">
      <c r="A1" s="469" t="s">
        <v>453</v>
      </c>
      <c r="B1" s="470"/>
      <c r="C1" s="471"/>
      <c r="D1" s="475" t="s">
        <v>459</v>
      </c>
      <c r="E1" s="476"/>
      <c r="F1" s="481" t="s">
        <v>464</v>
      </c>
      <c r="G1" s="482"/>
      <c r="H1" s="475" t="s">
        <v>471</v>
      </c>
      <c r="I1" s="476"/>
      <c r="J1" s="475" t="s">
        <v>473</v>
      </c>
      <c r="K1" s="476"/>
    </row>
    <row r="2" spans="1:11" ht="15.75" thickBot="1" x14ac:dyDescent="0.3">
      <c r="A2" s="472"/>
      <c r="B2" s="473"/>
      <c r="C2" s="474"/>
      <c r="D2" s="477"/>
      <c r="E2" s="478"/>
      <c r="F2" s="483"/>
      <c r="G2" s="484"/>
      <c r="H2" s="477"/>
      <c r="I2" s="478"/>
      <c r="J2" s="477"/>
      <c r="K2" s="478"/>
    </row>
    <row r="3" spans="1:11" ht="16.5" thickTop="1" thickBot="1" x14ac:dyDescent="0.3">
      <c r="A3" s="479" t="s">
        <v>108</v>
      </c>
      <c r="B3" s="480"/>
      <c r="C3" s="424" t="s">
        <v>109</v>
      </c>
      <c r="D3" s="240" t="s">
        <v>0</v>
      </c>
      <c r="E3" s="241" t="s">
        <v>1</v>
      </c>
      <c r="F3" s="348" t="s">
        <v>0</v>
      </c>
      <c r="G3" s="349" t="s">
        <v>1</v>
      </c>
      <c r="H3" s="240" t="s">
        <v>0</v>
      </c>
      <c r="I3" s="241" t="s">
        <v>1</v>
      </c>
      <c r="J3" s="240" t="s">
        <v>0</v>
      </c>
      <c r="K3" s="241" t="s">
        <v>1</v>
      </c>
    </row>
    <row r="4" spans="1:11" ht="15.75" thickTop="1" x14ac:dyDescent="0.25">
      <c r="A4" s="206" t="s">
        <v>115</v>
      </c>
      <c r="B4" s="131" t="s">
        <v>2</v>
      </c>
      <c r="C4" s="5">
        <v>1111</v>
      </c>
      <c r="D4" s="42">
        <v>1200000</v>
      </c>
      <c r="E4" s="43"/>
      <c r="F4" s="350">
        <v>1200000</v>
      </c>
      <c r="G4" s="351"/>
      <c r="H4" s="42">
        <v>1200000</v>
      </c>
      <c r="I4" s="43"/>
      <c r="J4" s="42">
        <v>1200000</v>
      </c>
      <c r="K4" s="43"/>
    </row>
    <row r="5" spans="1:11" x14ac:dyDescent="0.25">
      <c r="A5" s="207" t="s">
        <v>116</v>
      </c>
      <c r="B5" s="133" t="s">
        <v>3</v>
      </c>
      <c r="C5" s="6">
        <v>1112</v>
      </c>
      <c r="D5" s="44">
        <v>50000</v>
      </c>
      <c r="E5" s="45"/>
      <c r="F5" s="352">
        <v>50000</v>
      </c>
      <c r="G5" s="353"/>
      <c r="H5" s="44">
        <v>50000</v>
      </c>
      <c r="I5" s="45"/>
      <c r="J5" s="44">
        <v>50000</v>
      </c>
      <c r="K5" s="45"/>
    </row>
    <row r="6" spans="1:11" x14ac:dyDescent="0.25">
      <c r="A6" s="207" t="s">
        <v>117</v>
      </c>
      <c r="B6" s="133" t="s">
        <v>4</v>
      </c>
      <c r="C6" s="6">
        <v>1121</v>
      </c>
      <c r="D6" s="44">
        <v>1100000</v>
      </c>
      <c r="E6" s="45"/>
      <c r="F6" s="352">
        <v>1100000</v>
      </c>
      <c r="G6" s="353"/>
      <c r="H6" s="44">
        <v>1100000</v>
      </c>
      <c r="I6" s="45"/>
      <c r="J6" s="44">
        <v>1100000</v>
      </c>
      <c r="K6" s="45"/>
    </row>
    <row r="7" spans="1:11" x14ac:dyDescent="0.25">
      <c r="A7" s="207" t="s">
        <v>118</v>
      </c>
      <c r="B7" s="133" t="s">
        <v>5</v>
      </c>
      <c r="C7" s="6">
        <v>1211</v>
      </c>
      <c r="D7" s="44">
        <v>2800000</v>
      </c>
      <c r="E7" s="45"/>
      <c r="F7" s="352">
        <v>2800000</v>
      </c>
      <c r="G7" s="353"/>
      <c r="H7" s="44">
        <v>2800000</v>
      </c>
      <c r="I7" s="45"/>
      <c r="J7" s="44">
        <v>2800000</v>
      </c>
      <c r="K7" s="45"/>
    </row>
    <row r="8" spans="1:11" x14ac:dyDescent="0.25">
      <c r="A8" s="207" t="s">
        <v>119</v>
      </c>
      <c r="B8" s="133" t="s">
        <v>112</v>
      </c>
      <c r="C8" s="6">
        <v>1334</v>
      </c>
      <c r="D8" s="44">
        <v>1100</v>
      </c>
      <c r="E8" s="45"/>
      <c r="F8" s="352">
        <v>1100</v>
      </c>
      <c r="G8" s="353"/>
      <c r="H8" s="44">
        <v>1100</v>
      </c>
      <c r="I8" s="45"/>
      <c r="J8" s="44">
        <v>1100</v>
      </c>
      <c r="K8" s="45"/>
    </row>
    <row r="9" spans="1:11" x14ac:dyDescent="0.25">
      <c r="A9" s="207" t="s">
        <v>120</v>
      </c>
      <c r="B9" s="134" t="s">
        <v>6</v>
      </c>
      <c r="C9" s="6">
        <v>1341</v>
      </c>
      <c r="D9" s="44">
        <v>7000</v>
      </c>
      <c r="E9" s="45"/>
      <c r="F9" s="352">
        <v>7000</v>
      </c>
      <c r="G9" s="353"/>
      <c r="H9" s="44">
        <v>7000</v>
      </c>
      <c r="I9" s="45"/>
      <c r="J9" s="44">
        <v>7000</v>
      </c>
      <c r="K9" s="45"/>
    </row>
    <row r="10" spans="1:11" x14ac:dyDescent="0.25">
      <c r="A10" s="207" t="s">
        <v>121</v>
      </c>
      <c r="B10" s="134" t="s">
        <v>7</v>
      </c>
      <c r="C10" s="6">
        <v>1342</v>
      </c>
      <c r="D10" s="44">
        <v>200000</v>
      </c>
      <c r="E10" s="45"/>
      <c r="F10" s="352">
        <v>200000</v>
      </c>
      <c r="G10" s="353"/>
      <c r="H10" s="44">
        <v>200000</v>
      </c>
      <c r="I10" s="45"/>
      <c r="J10" s="44">
        <v>200000</v>
      </c>
      <c r="K10" s="45"/>
    </row>
    <row r="11" spans="1:11" x14ac:dyDescent="0.25">
      <c r="A11" s="207" t="s">
        <v>122</v>
      </c>
      <c r="B11" s="135" t="s">
        <v>8</v>
      </c>
      <c r="C11" s="7">
        <v>1343</v>
      </c>
      <c r="D11" s="44">
        <v>2400</v>
      </c>
      <c r="E11" s="45"/>
      <c r="F11" s="352">
        <v>2400</v>
      </c>
      <c r="G11" s="353"/>
      <c r="H11" s="44">
        <v>2400</v>
      </c>
      <c r="I11" s="45"/>
      <c r="J11" s="44">
        <v>2400</v>
      </c>
      <c r="K11" s="45"/>
    </row>
    <row r="12" spans="1:11" x14ac:dyDescent="0.25">
      <c r="A12" s="207" t="s">
        <v>426</v>
      </c>
      <c r="B12" s="134" t="s">
        <v>9</v>
      </c>
      <c r="C12" s="6">
        <v>1361</v>
      </c>
      <c r="D12" s="44">
        <v>10000</v>
      </c>
      <c r="E12" s="45"/>
      <c r="F12" s="352">
        <v>10000</v>
      </c>
      <c r="G12" s="353"/>
      <c r="H12" s="44">
        <v>10000</v>
      </c>
      <c r="I12" s="45"/>
      <c r="J12" s="44">
        <v>10000</v>
      </c>
      <c r="K12" s="45"/>
    </row>
    <row r="13" spans="1:11" x14ac:dyDescent="0.25">
      <c r="A13" s="207" t="s">
        <v>123</v>
      </c>
      <c r="B13" s="136" t="s">
        <v>10</v>
      </c>
      <c r="C13" s="6">
        <v>1381</v>
      </c>
      <c r="D13" s="44">
        <v>40000</v>
      </c>
      <c r="E13" s="45"/>
      <c r="F13" s="352">
        <v>40000</v>
      </c>
      <c r="G13" s="353"/>
      <c r="H13" s="44">
        <v>40000</v>
      </c>
      <c r="I13" s="45"/>
      <c r="J13" s="44">
        <v>40000</v>
      </c>
      <c r="K13" s="45"/>
    </row>
    <row r="14" spans="1:11" x14ac:dyDescent="0.25">
      <c r="A14" s="207" t="s">
        <v>124</v>
      </c>
      <c r="B14" s="136" t="s">
        <v>11</v>
      </c>
      <c r="C14" s="6">
        <v>1382</v>
      </c>
      <c r="D14" s="44">
        <v>100</v>
      </c>
      <c r="E14" s="45"/>
      <c r="F14" s="352">
        <v>100</v>
      </c>
      <c r="G14" s="353"/>
      <c r="H14" s="44">
        <v>100</v>
      </c>
      <c r="I14" s="45"/>
      <c r="J14" s="44">
        <v>100</v>
      </c>
      <c r="K14" s="45"/>
    </row>
    <row r="15" spans="1:11" ht="15.75" thickBot="1" x14ac:dyDescent="0.3">
      <c r="A15" s="207" t="s">
        <v>125</v>
      </c>
      <c r="B15" s="137" t="s">
        <v>12</v>
      </c>
      <c r="C15" s="8">
        <v>1511</v>
      </c>
      <c r="D15" s="46">
        <v>255000</v>
      </c>
      <c r="E15" s="47"/>
      <c r="F15" s="354">
        <v>255000</v>
      </c>
      <c r="G15" s="355"/>
      <c r="H15" s="46">
        <v>255000</v>
      </c>
      <c r="I15" s="47"/>
      <c r="J15" s="46">
        <v>255000</v>
      </c>
      <c r="K15" s="47"/>
    </row>
    <row r="16" spans="1:11" ht="16.5" thickTop="1" thickBot="1" x14ac:dyDescent="0.3">
      <c r="A16" s="207" t="s">
        <v>126</v>
      </c>
      <c r="B16" s="216" t="s">
        <v>80</v>
      </c>
      <c r="C16" s="232"/>
      <c r="D16" s="233">
        <f>SUM(D4:D15)</f>
        <v>5665600</v>
      </c>
      <c r="E16" s="234"/>
      <c r="F16" s="356">
        <f>SUM(F4:F15)</f>
        <v>5665600</v>
      </c>
      <c r="G16" s="357"/>
      <c r="H16" s="233">
        <f>SUM(H4:H15)</f>
        <v>5665600</v>
      </c>
      <c r="I16" s="234"/>
      <c r="J16" s="233">
        <f>SUM(J4:J15)</f>
        <v>5665600</v>
      </c>
      <c r="K16" s="234"/>
    </row>
    <row r="17" spans="1:12" ht="16.5" thickTop="1" thickBot="1" x14ac:dyDescent="0.3">
      <c r="A17" s="207" t="s">
        <v>127</v>
      </c>
      <c r="B17" s="250" t="s">
        <v>13</v>
      </c>
      <c r="C17" s="37">
        <v>2460</v>
      </c>
      <c r="D17" s="48">
        <v>70000</v>
      </c>
      <c r="E17" s="53"/>
      <c r="F17" s="358">
        <v>70000</v>
      </c>
      <c r="G17" s="359"/>
      <c r="H17" s="48">
        <v>70000</v>
      </c>
      <c r="I17" s="53"/>
      <c r="J17" s="48">
        <v>70000</v>
      </c>
      <c r="K17" s="53"/>
    </row>
    <row r="18" spans="1:12" ht="16.5" thickTop="1" thickBot="1" x14ac:dyDescent="0.3">
      <c r="A18" s="207" t="s">
        <v>134</v>
      </c>
      <c r="B18" s="216" t="s">
        <v>82</v>
      </c>
      <c r="C18" s="232"/>
      <c r="D18" s="233">
        <f>SUM(D17:D17)</f>
        <v>70000</v>
      </c>
      <c r="E18" s="234"/>
      <c r="F18" s="356">
        <f>SUM(F17:F17)</f>
        <v>70000</v>
      </c>
      <c r="G18" s="357"/>
      <c r="H18" s="233">
        <f>SUM(H17:H17)</f>
        <v>70000</v>
      </c>
      <c r="I18" s="234"/>
      <c r="J18" s="233">
        <f>SUM(J17:J17)</f>
        <v>70000</v>
      </c>
      <c r="K18" s="234"/>
    </row>
    <row r="19" spans="1:12" ht="15.75" thickTop="1" x14ac:dyDescent="0.25">
      <c r="A19" s="207" t="s">
        <v>135</v>
      </c>
      <c r="B19" s="248" t="s">
        <v>408</v>
      </c>
      <c r="C19" s="37">
        <v>4111</v>
      </c>
      <c r="D19" s="48">
        <v>0</v>
      </c>
      <c r="E19" s="51"/>
      <c r="F19" s="358">
        <v>0</v>
      </c>
      <c r="G19" s="360"/>
      <c r="H19" s="48">
        <v>0</v>
      </c>
      <c r="I19" s="51"/>
      <c r="J19" s="48">
        <v>0</v>
      </c>
      <c r="K19" s="51"/>
    </row>
    <row r="20" spans="1:12" x14ac:dyDescent="0.25">
      <c r="A20" s="207" t="s">
        <v>136</v>
      </c>
      <c r="B20" s="138" t="s">
        <v>465</v>
      </c>
      <c r="C20" s="6">
        <v>4111</v>
      </c>
      <c r="D20" s="48">
        <v>0</v>
      </c>
      <c r="E20" s="45"/>
      <c r="F20" s="358">
        <v>21633.1</v>
      </c>
      <c r="G20" s="353"/>
      <c r="H20" s="48">
        <v>21633.1</v>
      </c>
      <c r="I20" s="45"/>
      <c r="J20" s="48">
        <v>21633.1</v>
      </c>
      <c r="K20" s="45"/>
    </row>
    <row r="21" spans="1:12" x14ac:dyDescent="0.25">
      <c r="A21" s="207" t="s">
        <v>137</v>
      </c>
      <c r="B21" s="249" t="s">
        <v>396</v>
      </c>
      <c r="C21" s="37">
        <v>4112</v>
      </c>
      <c r="D21" s="52">
        <v>92900</v>
      </c>
      <c r="E21" s="53"/>
      <c r="F21" s="358">
        <v>92900</v>
      </c>
      <c r="G21" s="359"/>
      <c r="H21" s="48">
        <v>92900</v>
      </c>
      <c r="I21" s="53"/>
      <c r="J21" s="48">
        <v>92900</v>
      </c>
      <c r="K21" s="53"/>
    </row>
    <row r="22" spans="1:12" x14ac:dyDescent="0.25">
      <c r="A22" s="207" t="s">
        <v>128</v>
      </c>
      <c r="B22" s="249" t="s">
        <v>326</v>
      </c>
      <c r="C22" s="37">
        <v>4116</v>
      </c>
      <c r="D22" s="52">
        <v>0</v>
      </c>
      <c r="E22" s="53"/>
      <c r="F22" s="358">
        <v>0</v>
      </c>
      <c r="G22" s="359"/>
      <c r="H22" s="48">
        <v>0</v>
      </c>
      <c r="I22" s="53"/>
      <c r="J22" s="48">
        <v>0</v>
      </c>
      <c r="K22" s="53"/>
    </row>
    <row r="23" spans="1:12" x14ac:dyDescent="0.25">
      <c r="A23" s="207" t="s">
        <v>138</v>
      </c>
      <c r="B23" s="250" t="s">
        <v>456</v>
      </c>
      <c r="C23" s="37">
        <v>4116</v>
      </c>
      <c r="D23" s="52">
        <v>0</v>
      </c>
      <c r="E23" s="49"/>
      <c r="F23" s="358">
        <v>0</v>
      </c>
      <c r="G23" s="361"/>
      <c r="H23" s="48">
        <v>0</v>
      </c>
      <c r="I23" s="49"/>
      <c r="J23" s="48">
        <v>0</v>
      </c>
      <c r="K23" s="49"/>
    </row>
    <row r="24" spans="1:12" x14ac:dyDescent="0.25">
      <c r="A24" s="207" t="s">
        <v>139</v>
      </c>
      <c r="B24" s="250" t="s">
        <v>403</v>
      </c>
      <c r="C24" s="37">
        <v>4116</v>
      </c>
      <c r="D24" s="52">
        <v>0</v>
      </c>
      <c r="E24" s="51"/>
      <c r="F24" s="358">
        <v>0</v>
      </c>
      <c r="G24" s="360"/>
      <c r="H24" s="48">
        <v>0</v>
      </c>
      <c r="I24" s="51"/>
      <c r="J24" s="48">
        <v>0</v>
      </c>
      <c r="K24" s="51"/>
    </row>
    <row r="25" spans="1:12" x14ac:dyDescent="0.25">
      <c r="A25" s="207" t="s">
        <v>140</v>
      </c>
      <c r="B25" s="250" t="s">
        <v>14</v>
      </c>
      <c r="C25" s="37">
        <v>4122</v>
      </c>
      <c r="D25" s="52">
        <v>0</v>
      </c>
      <c r="E25" s="53"/>
      <c r="F25" s="358">
        <v>0</v>
      </c>
      <c r="G25" s="359"/>
      <c r="H25" s="48">
        <v>0</v>
      </c>
      <c r="I25" s="53"/>
      <c r="J25" s="332">
        <v>40000</v>
      </c>
      <c r="K25" s="338"/>
      <c r="L25" s="435">
        <v>40000</v>
      </c>
    </row>
    <row r="26" spans="1:12" x14ac:dyDescent="0.25">
      <c r="A26" s="207" t="s">
        <v>141</v>
      </c>
      <c r="B26" s="250" t="s">
        <v>73</v>
      </c>
      <c r="C26" s="251">
        <v>4122</v>
      </c>
      <c r="D26" s="57">
        <v>0</v>
      </c>
      <c r="E26" s="53"/>
      <c r="F26" s="362">
        <v>0</v>
      </c>
      <c r="G26" s="359"/>
      <c r="H26" s="273">
        <v>0</v>
      </c>
      <c r="I26" s="53"/>
      <c r="J26" s="273">
        <v>0</v>
      </c>
      <c r="K26" s="53"/>
    </row>
    <row r="27" spans="1:12" x14ac:dyDescent="0.25">
      <c r="A27" s="207" t="s">
        <v>142</v>
      </c>
      <c r="B27" s="250" t="s">
        <v>318</v>
      </c>
      <c r="C27" s="252">
        <v>4122</v>
      </c>
      <c r="D27" s="52">
        <v>0</v>
      </c>
      <c r="E27" s="53"/>
      <c r="F27" s="358">
        <v>0</v>
      </c>
      <c r="G27" s="359"/>
      <c r="H27" s="48">
        <v>0</v>
      </c>
      <c r="I27" s="53"/>
      <c r="J27" s="48">
        <v>0</v>
      </c>
      <c r="K27" s="53"/>
    </row>
    <row r="28" spans="1:12" x14ac:dyDescent="0.25">
      <c r="A28" s="207" t="s">
        <v>143</v>
      </c>
      <c r="B28" s="250" t="s">
        <v>460</v>
      </c>
      <c r="C28" s="37">
        <v>4122</v>
      </c>
      <c r="D28" s="52">
        <v>30000</v>
      </c>
      <c r="E28" s="49"/>
      <c r="F28" s="358">
        <v>30000</v>
      </c>
      <c r="G28" s="361"/>
      <c r="H28" s="48">
        <v>30000</v>
      </c>
      <c r="I28" s="49"/>
      <c r="J28" s="48">
        <v>30000</v>
      </c>
      <c r="K28" s="49"/>
    </row>
    <row r="29" spans="1:12" x14ac:dyDescent="0.25">
      <c r="A29" s="207" t="s">
        <v>144</v>
      </c>
      <c r="B29" s="250" t="s">
        <v>366</v>
      </c>
      <c r="C29" s="37">
        <v>4122</v>
      </c>
      <c r="D29" s="52">
        <v>0</v>
      </c>
      <c r="E29" s="49"/>
      <c r="F29" s="358">
        <v>0</v>
      </c>
      <c r="G29" s="361"/>
      <c r="H29" s="48">
        <v>0</v>
      </c>
      <c r="I29" s="49"/>
      <c r="J29" s="48">
        <v>0</v>
      </c>
      <c r="K29" s="49"/>
    </row>
    <row r="30" spans="1:12" x14ac:dyDescent="0.25">
      <c r="A30" s="207" t="s">
        <v>145</v>
      </c>
      <c r="B30" s="250" t="s">
        <v>372</v>
      </c>
      <c r="C30" s="253">
        <v>4122</v>
      </c>
      <c r="D30" s="48">
        <v>0</v>
      </c>
      <c r="E30" s="53"/>
      <c r="F30" s="358">
        <v>0</v>
      </c>
      <c r="G30" s="359"/>
      <c r="H30" s="48">
        <v>10000</v>
      </c>
      <c r="I30" s="53"/>
      <c r="J30" s="48">
        <v>10000</v>
      </c>
      <c r="K30" s="53"/>
      <c r="L30" s="329"/>
    </row>
    <row r="31" spans="1:12" x14ac:dyDescent="0.25">
      <c r="A31" s="207" t="s">
        <v>146</v>
      </c>
      <c r="B31" s="250" t="s">
        <v>461</v>
      </c>
      <c r="C31" s="37">
        <v>4129</v>
      </c>
      <c r="D31" s="48">
        <v>10000</v>
      </c>
      <c r="E31" s="53"/>
      <c r="F31" s="358">
        <v>10000</v>
      </c>
      <c r="G31" s="359"/>
      <c r="H31" s="48">
        <v>10000</v>
      </c>
      <c r="I31" s="53"/>
      <c r="J31" s="48">
        <v>10000</v>
      </c>
      <c r="K31" s="53"/>
    </row>
    <row r="32" spans="1:12" x14ac:dyDescent="0.25">
      <c r="A32" s="207" t="s">
        <v>147</v>
      </c>
      <c r="B32" s="254" t="s">
        <v>368</v>
      </c>
      <c r="C32" s="255">
        <v>4222</v>
      </c>
      <c r="D32" s="52">
        <v>0</v>
      </c>
      <c r="E32" s="49"/>
      <c r="F32" s="358">
        <v>0</v>
      </c>
      <c r="G32" s="361"/>
      <c r="H32" s="48">
        <v>114000</v>
      </c>
      <c r="I32" s="49"/>
      <c r="J32" s="48">
        <v>114000</v>
      </c>
      <c r="K32" s="49"/>
      <c r="L32" s="329"/>
    </row>
    <row r="33" spans="1:12" ht="15.75" thickBot="1" x14ac:dyDescent="0.3">
      <c r="A33" s="207" t="s">
        <v>148</v>
      </c>
      <c r="B33" s="256" t="s">
        <v>373</v>
      </c>
      <c r="C33" s="257">
        <v>4222</v>
      </c>
      <c r="D33" s="57">
        <v>0</v>
      </c>
      <c r="E33" s="258"/>
      <c r="F33" s="362">
        <v>0</v>
      </c>
      <c r="G33" s="363"/>
      <c r="H33" s="273">
        <v>0</v>
      </c>
      <c r="I33" s="258"/>
      <c r="J33" s="273">
        <v>0</v>
      </c>
      <c r="K33" s="258"/>
    </row>
    <row r="34" spans="1:12" ht="16.5" thickTop="1" thickBot="1" x14ac:dyDescent="0.3">
      <c r="A34" s="207" t="s">
        <v>149</v>
      </c>
      <c r="B34" s="216" t="s">
        <v>81</v>
      </c>
      <c r="C34" s="232"/>
      <c r="D34" s="233">
        <f>SUM(D19:D33)</f>
        <v>132900</v>
      </c>
      <c r="E34" s="234"/>
      <c r="F34" s="356">
        <f>SUM(F19:F33)</f>
        <v>154533.1</v>
      </c>
      <c r="G34" s="357"/>
      <c r="H34" s="233">
        <f>SUM(H19:H33)</f>
        <v>278533.09999999998</v>
      </c>
      <c r="I34" s="234"/>
      <c r="J34" s="233">
        <f>SUM(J19:J33)</f>
        <v>318533.09999999998</v>
      </c>
      <c r="K34" s="234"/>
    </row>
    <row r="35" spans="1:12" ht="16.5" thickTop="1" thickBot="1" x14ac:dyDescent="0.3">
      <c r="A35" s="207" t="s">
        <v>150</v>
      </c>
      <c r="B35" s="259" t="s">
        <v>377</v>
      </c>
      <c r="C35" s="252">
        <v>5169</v>
      </c>
      <c r="D35" s="112">
        <v>0</v>
      </c>
      <c r="E35" s="67">
        <v>500</v>
      </c>
      <c r="F35" s="364">
        <v>0</v>
      </c>
      <c r="G35" s="365">
        <v>500</v>
      </c>
      <c r="H35" s="112">
        <v>0</v>
      </c>
      <c r="I35" s="67">
        <v>500</v>
      </c>
      <c r="J35" s="112">
        <v>0</v>
      </c>
      <c r="K35" s="67">
        <v>500</v>
      </c>
    </row>
    <row r="36" spans="1:12" ht="16.5" thickTop="1" thickBot="1" x14ac:dyDescent="0.3">
      <c r="A36" s="207" t="s">
        <v>151</v>
      </c>
      <c r="B36" s="216" t="s">
        <v>376</v>
      </c>
      <c r="C36" s="226"/>
      <c r="D36" s="227">
        <f t="shared" ref="D36:E36" si="0">SUM(D35)</f>
        <v>0</v>
      </c>
      <c r="E36" s="228">
        <f t="shared" si="0"/>
        <v>500</v>
      </c>
      <c r="F36" s="366">
        <f t="shared" ref="F36:I36" si="1">SUM(F35)</f>
        <v>0</v>
      </c>
      <c r="G36" s="367">
        <f t="shared" si="1"/>
        <v>500</v>
      </c>
      <c r="H36" s="227">
        <f t="shared" si="1"/>
        <v>0</v>
      </c>
      <c r="I36" s="228">
        <f t="shared" si="1"/>
        <v>500</v>
      </c>
      <c r="J36" s="227">
        <f t="shared" ref="J36:K36" si="2">SUM(J35)</f>
        <v>0</v>
      </c>
      <c r="K36" s="228">
        <f t="shared" si="2"/>
        <v>500</v>
      </c>
    </row>
    <row r="37" spans="1:12" ht="15.75" thickTop="1" x14ac:dyDescent="0.25">
      <c r="A37" s="207" t="s">
        <v>152</v>
      </c>
      <c r="B37" s="260" t="s">
        <v>324</v>
      </c>
      <c r="C37" s="261" t="s">
        <v>15</v>
      </c>
      <c r="D37" s="262">
        <v>0</v>
      </c>
      <c r="E37" s="59">
        <v>1000</v>
      </c>
      <c r="F37" s="368">
        <v>0</v>
      </c>
      <c r="G37" s="369">
        <v>1000</v>
      </c>
      <c r="H37" s="262">
        <v>0</v>
      </c>
      <c r="I37" s="59">
        <v>1000</v>
      </c>
      <c r="J37" s="262">
        <v>0</v>
      </c>
      <c r="K37" s="59">
        <v>1000</v>
      </c>
    </row>
    <row r="38" spans="1:12" ht="15.75" thickBot="1" x14ac:dyDescent="0.3">
      <c r="A38" s="207" t="s">
        <v>153</v>
      </c>
      <c r="B38" s="263" t="s">
        <v>263</v>
      </c>
      <c r="C38" s="255">
        <v>5156.5168999999996</v>
      </c>
      <c r="D38" s="264">
        <v>0</v>
      </c>
      <c r="E38" s="61">
        <v>3000</v>
      </c>
      <c r="F38" s="370">
        <v>0</v>
      </c>
      <c r="G38" s="371">
        <v>3000</v>
      </c>
      <c r="H38" s="264">
        <v>0</v>
      </c>
      <c r="I38" s="61">
        <v>3000</v>
      </c>
      <c r="J38" s="264">
        <v>0</v>
      </c>
      <c r="K38" s="61">
        <v>3000</v>
      </c>
    </row>
    <row r="39" spans="1:12" ht="16.5" thickTop="1" thickBot="1" x14ac:dyDescent="0.3">
      <c r="A39" s="207" t="s">
        <v>154</v>
      </c>
      <c r="B39" s="216" t="s">
        <v>83</v>
      </c>
      <c r="C39" s="230"/>
      <c r="D39" s="235">
        <f t="shared" ref="D39:I39" si="3">SUM(D37:D38)</f>
        <v>0</v>
      </c>
      <c r="E39" s="236">
        <f t="shared" si="3"/>
        <v>4000</v>
      </c>
      <c r="F39" s="372">
        <f t="shared" si="3"/>
        <v>0</v>
      </c>
      <c r="G39" s="373">
        <f t="shared" si="3"/>
        <v>4000</v>
      </c>
      <c r="H39" s="235">
        <f t="shared" si="3"/>
        <v>0</v>
      </c>
      <c r="I39" s="236">
        <f t="shared" si="3"/>
        <v>4000</v>
      </c>
      <c r="J39" s="235">
        <f t="shared" ref="J39:K39" si="4">SUM(J37:J38)</f>
        <v>0</v>
      </c>
      <c r="K39" s="236">
        <f t="shared" si="4"/>
        <v>4000</v>
      </c>
    </row>
    <row r="40" spans="1:12" ht="15.75" thickTop="1" x14ac:dyDescent="0.25">
      <c r="A40" s="207" t="s">
        <v>155</v>
      </c>
      <c r="B40" s="260" t="s">
        <v>264</v>
      </c>
      <c r="C40" s="261">
        <v>2112</v>
      </c>
      <c r="D40" s="62">
        <v>45000</v>
      </c>
      <c r="E40" s="72"/>
      <c r="F40" s="374">
        <v>45000</v>
      </c>
      <c r="G40" s="375"/>
      <c r="H40" s="62">
        <v>45000</v>
      </c>
      <c r="I40" s="72"/>
      <c r="J40" s="62">
        <v>45000</v>
      </c>
      <c r="K40" s="72"/>
    </row>
    <row r="41" spans="1:12" ht="15.75" thickBot="1" x14ac:dyDescent="0.3">
      <c r="A41" s="207" t="s">
        <v>156</v>
      </c>
      <c r="B41" s="263" t="s">
        <v>268</v>
      </c>
      <c r="C41" s="255" t="s">
        <v>16</v>
      </c>
      <c r="D41" s="111"/>
      <c r="E41" s="49">
        <v>45000</v>
      </c>
      <c r="F41" s="376"/>
      <c r="G41" s="361">
        <v>45000</v>
      </c>
      <c r="H41" s="111"/>
      <c r="I41" s="49">
        <v>45000</v>
      </c>
      <c r="J41" s="111"/>
      <c r="K41" s="49">
        <v>45000</v>
      </c>
    </row>
    <row r="42" spans="1:12" ht="16.5" thickTop="1" thickBot="1" x14ac:dyDescent="0.3">
      <c r="A42" s="207" t="s">
        <v>157</v>
      </c>
      <c r="B42" s="216" t="s">
        <v>84</v>
      </c>
      <c r="C42" s="232"/>
      <c r="D42" s="233">
        <f t="shared" ref="D42:I42" si="5">SUM(D40:D41)</f>
        <v>45000</v>
      </c>
      <c r="E42" s="234">
        <f t="shared" si="5"/>
        <v>45000</v>
      </c>
      <c r="F42" s="356">
        <f t="shared" si="5"/>
        <v>45000</v>
      </c>
      <c r="G42" s="357">
        <f t="shared" si="5"/>
        <v>45000</v>
      </c>
      <c r="H42" s="233">
        <f t="shared" si="5"/>
        <v>45000</v>
      </c>
      <c r="I42" s="234">
        <f t="shared" si="5"/>
        <v>45000</v>
      </c>
      <c r="J42" s="233">
        <f t="shared" ref="J42:K42" si="6">SUM(J40:J41)</f>
        <v>45000</v>
      </c>
      <c r="K42" s="234">
        <f t="shared" si="6"/>
        <v>45000</v>
      </c>
    </row>
    <row r="43" spans="1:12" ht="15.75" thickTop="1" x14ac:dyDescent="0.25">
      <c r="A43" s="207" t="s">
        <v>158</v>
      </c>
      <c r="B43" s="144" t="s">
        <v>321</v>
      </c>
      <c r="C43" s="269" t="s">
        <v>316</v>
      </c>
      <c r="D43" s="62">
        <v>2000</v>
      </c>
      <c r="E43" s="270">
        <v>4000000</v>
      </c>
      <c r="F43" s="374">
        <v>9020</v>
      </c>
      <c r="G43" s="377">
        <v>4000000</v>
      </c>
      <c r="H43" s="62">
        <v>9020</v>
      </c>
      <c r="I43" s="270">
        <v>4000000</v>
      </c>
      <c r="J43" s="62">
        <v>9020</v>
      </c>
      <c r="K43" s="437">
        <v>3979000</v>
      </c>
    </row>
    <row r="44" spans="1:12" x14ac:dyDescent="0.25">
      <c r="A44" s="207" t="s">
        <v>159</v>
      </c>
      <c r="B44" s="259" t="s">
        <v>266</v>
      </c>
      <c r="C44" s="252" t="s">
        <v>17</v>
      </c>
      <c r="D44" s="112"/>
      <c r="E44" s="67">
        <v>40000</v>
      </c>
      <c r="F44" s="364"/>
      <c r="G44" s="365">
        <v>100000</v>
      </c>
      <c r="H44" s="112"/>
      <c r="I44" s="67">
        <v>100000</v>
      </c>
      <c r="J44" s="112"/>
      <c r="K44" s="438">
        <v>106000</v>
      </c>
    </row>
    <row r="45" spans="1:12" x14ac:dyDescent="0.25">
      <c r="A45" s="207" t="s">
        <v>160</v>
      </c>
      <c r="B45" s="265" t="s">
        <v>18</v>
      </c>
      <c r="C45" s="37" t="s">
        <v>19</v>
      </c>
      <c r="D45" s="48"/>
      <c r="E45" s="53">
        <v>300000</v>
      </c>
      <c r="F45" s="358"/>
      <c r="G45" s="359">
        <v>280000</v>
      </c>
      <c r="H45" s="48"/>
      <c r="I45" s="53">
        <v>280000</v>
      </c>
      <c r="J45" s="48"/>
      <c r="K45" s="342">
        <v>295000</v>
      </c>
    </row>
    <row r="46" spans="1:12" ht="15.75" thickBot="1" x14ac:dyDescent="0.3">
      <c r="A46" s="207" t="s">
        <v>161</v>
      </c>
      <c r="B46" s="169" t="s">
        <v>402</v>
      </c>
      <c r="C46" s="254" t="s">
        <v>401</v>
      </c>
      <c r="D46" s="68"/>
      <c r="E46" s="69">
        <v>30000</v>
      </c>
      <c r="F46" s="378"/>
      <c r="G46" s="379">
        <v>30000</v>
      </c>
      <c r="H46" s="68"/>
      <c r="I46" s="69">
        <v>30000</v>
      </c>
      <c r="J46" s="68"/>
      <c r="K46" s="69">
        <v>30000</v>
      </c>
    </row>
    <row r="47" spans="1:12" ht="15.75" customHeight="1" thickTop="1" thickBot="1" x14ac:dyDescent="0.3">
      <c r="A47" s="207" t="s">
        <v>162</v>
      </c>
      <c r="B47" s="216" t="s">
        <v>85</v>
      </c>
      <c r="C47" s="232"/>
      <c r="D47" s="233">
        <f>SUM(D43:D45)</f>
        <v>2000</v>
      </c>
      <c r="E47" s="234">
        <f>SUM(E43:E46)</f>
        <v>4370000</v>
      </c>
      <c r="F47" s="356">
        <f>SUM(F43:F45)</f>
        <v>9020</v>
      </c>
      <c r="G47" s="357">
        <f>SUM(G43:G46)</f>
        <v>4410000</v>
      </c>
      <c r="H47" s="233">
        <f>SUM(H43:H45)</f>
        <v>9020</v>
      </c>
      <c r="I47" s="234">
        <f>SUM(I43:I46)</f>
        <v>4410000</v>
      </c>
      <c r="J47" s="233">
        <f>SUM(J43:J45)</f>
        <v>9020</v>
      </c>
      <c r="K47" s="234">
        <f>SUM(K43:K46)</f>
        <v>4410000</v>
      </c>
    </row>
    <row r="48" spans="1:12" ht="15.75" thickTop="1" x14ac:dyDescent="0.25">
      <c r="A48" s="207" t="s">
        <v>166</v>
      </c>
      <c r="B48" s="272" t="s">
        <v>75</v>
      </c>
      <c r="C48" s="269" t="s">
        <v>76</v>
      </c>
      <c r="D48" s="112"/>
      <c r="E48" s="72">
        <v>80000</v>
      </c>
      <c r="F48" s="364"/>
      <c r="G48" s="375">
        <v>80000</v>
      </c>
      <c r="H48" s="112"/>
      <c r="I48" s="72">
        <v>80000</v>
      </c>
      <c r="J48" s="112"/>
      <c r="K48" s="436">
        <v>120000</v>
      </c>
      <c r="L48" s="329">
        <v>40000</v>
      </c>
    </row>
    <row r="49" spans="1:11" x14ac:dyDescent="0.25">
      <c r="A49" s="207" t="s">
        <v>167</v>
      </c>
      <c r="B49" s="259" t="s">
        <v>400</v>
      </c>
      <c r="C49" s="257">
        <v>6121</v>
      </c>
      <c r="D49" s="273"/>
      <c r="E49" s="51">
        <v>50000</v>
      </c>
      <c r="F49" s="362"/>
      <c r="G49" s="360">
        <v>50000</v>
      </c>
      <c r="H49" s="273"/>
      <c r="I49" s="51">
        <v>50000</v>
      </c>
      <c r="J49" s="273"/>
      <c r="K49" s="51">
        <v>50000</v>
      </c>
    </row>
    <row r="50" spans="1:11" ht="15.75" thickBot="1" x14ac:dyDescent="0.3">
      <c r="A50" s="207" t="s">
        <v>168</v>
      </c>
      <c r="B50" s="271" t="s">
        <v>20</v>
      </c>
      <c r="C50" s="37">
        <v>6349</v>
      </c>
      <c r="D50" s="68">
        <v>0</v>
      </c>
      <c r="E50" s="69"/>
      <c r="F50" s="378">
        <v>0</v>
      </c>
      <c r="G50" s="379"/>
      <c r="H50" s="68">
        <v>0</v>
      </c>
      <c r="I50" s="69"/>
      <c r="J50" s="68">
        <v>0</v>
      </c>
      <c r="K50" s="69"/>
    </row>
    <row r="51" spans="1:11" ht="16.5" thickTop="1" thickBot="1" x14ac:dyDescent="0.3">
      <c r="A51" s="207" t="s">
        <v>169</v>
      </c>
      <c r="B51" s="216" t="s">
        <v>86</v>
      </c>
      <c r="C51" s="230"/>
      <c r="D51" s="227">
        <f>SUM(D48+D50)</f>
        <v>0</v>
      </c>
      <c r="E51" s="228">
        <f>SUM(E48+E50+E49)</f>
        <v>130000</v>
      </c>
      <c r="F51" s="366">
        <f>SUM(F48+F50)</f>
        <v>0</v>
      </c>
      <c r="G51" s="367">
        <f>SUM(G48+G50+G49)</f>
        <v>130000</v>
      </c>
      <c r="H51" s="227">
        <f>SUM(H48+H50)</f>
        <v>0</v>
      </c>
      <c r="I51" s="228">
        <f>SUM(I48+I50+I49)</f>
        <v>130000</v>
      </c>
      <c r="J51" s="227">
        <f>SUM(J48+J50)</f>
        <v>0</v>
      </c>
      <c r="K51" s="228">
        <f>SUM(K48+K50+K49)</f>
        <v>170000</v>
      </c>
    </row>
    <row r="52" spans="1:11" ht="15.75" thickTop="1" x14ac:dyDescent="0.25">
      <c r="A52" s="207" t="s">
        <v>132</v>
      </c>
      <c r="B52" s="260" t="s">
        <v>267</v>
      </c>
      <c r="C52" s="261">
        <v>5139</v>
      </c>
      <c r="D52" s="112"/>
      <c r="E52" s="72">
        <v>5000</v>
      </c>
      <c r="F52" s="364"/>
      <c r="G52" s="375">
        <v>5000</v>
      </c>
      <c r="H52" s="112"/>
      <c r="I52" s="72">
        <v>5000</v>
      </c>
      <c r="J52" s="112"/>
      <c r="K52" s="72">
        <v>5000</v>
      </c>
    </row>
    <row r="53" spans="1:11" ht="15.75" thickBot="1" x14ac:dyDescent="0.3">
      <c r="A53" s="207" t="s">
        <v>170</v>
      </c>
      <c r="B53" s="271" t="s">
        <v>378</v>
      </c>
      <c r="C53" s="37" t="s">
        <v>379</v>
      </c>
      <c r="D53" s="68"/>
      <c r="E53" s="69">
        <v>5000</v>
      </c>
      <c r="F53" s="378"/>
      <c r="G53" s="379">
        <v>5000</v>
      </c>
      <c r="H53" s="68"/>
      <c r="I53" s="69">
        <v>5000</v>
      </c>
      <c r="J53" s="68"/>
      <c r="K53" s="69">
        <v>5000</v>
      </c>
    </row>
    <row r="54" spans="1:11" ht="16.5" thickTop="1" thickBot="1" x14ac:dyDescent="0.3">
      <c r="A54" s="207" t="s">
        <v>171</v>
      </c>
      <c r="B54" s="216" t="s">
        <v>419</v>
      </c>
      <c r="C54" s="226"/>
      <c r="D54" s="227">
        <f t="shared" ref="D54:E54" si="7">SUM(D52:D53)</f>
        <v>0</v>
      </c>
      <c r="E54" s="228">
        <f t="shared" si="7"/>
        <v>10000</v>
      </c>
      <c r="F54" s="366">
        <f t="shared" ref="F54:I54" si="8">SUM(F52:F53)</f>
        <v>0</v>
      </c>
      <c r="G54" s="367">
        <f t="shared" si="8"/>
        <v>10000</v>
      </c>
      <c r="H54" s="227">
        <f t="shared" si="8"/>
        <v>0</v>
      </c>
      <c r="I54" s="228">
        <f t="shared" si="8"/>
        <v>10000</v>
      </c>
      <c r="J54" s="227">
        <f t="shared" ref="J54:K54" si="9">SUM(J52:J53)</f>
        <v>0</v>
      </c>
      <c r="K54" s="228">
        <f t="shared" si="9"/>
        <v>10000</v>
      </c>
    </row>
    <row r="55" spans="1:11" ht="15.75" thickTop="1" x14ac:dyDescent="0.25">
      <c r="A55" s="207" t="s">
        <v>172</v>
      </c>
      <c r="B55" s="268" t="s">
        <v>404</v>
      </c>
      <c r="C55" s="269" t="s">
        <v>405</v>
      </c>
      <c r="D55" s="62">
        <v>60000</v>
      </c>
      <c r="E55" s="270">
        <v>0</v>
      </c>
      <c r="F55" s="374">
        <v>60000</v>
      </c>
      <c r="G55" s="377">
        <v>0</v>
      </c>
      <c r="H55" s="62">
        <v>60000</v>
      </c>
      <c r="I55" s="270">
        <v>0</v>
      </c>
      <c r="J55" s="62">
        <v>60000</v>
      </c>
      <c r="K55" s="270">
        <v>0</v>
      </c>
    </row>
    <row r="56" spans="1:11" x14ac:dyDescent="0.25">
      <c r="A56" s="207" t="s">
        <v>173</v>
      </c>
      <c r="B56" s="259" t="s">
        <v>269</v>
      </c>
      <c r="C56" s="252" t="s">
        <v>21</v>
      </c>
      <c r="D56" s="112"/>
      <c r="E56" s="67">
        <v>30000</v>
      </c>
      <c r="F56" s="364"/>
      <c r="G56" s="365">
        <v>30000</v>
      </c>
      <c r="H56" s="112"/>
      <c r="I56" s="67">
        <v>30000</v>
      </c>
      <c r="J56" s="112"/>
      <c r="K56" s="67">
        <v>30000</v>
      </c>
    </row>
    <row r="57" spans="1:11" ht="15.75" thickBot="1" x14ac:dyDescent="0.3">
      <c r="A57" s="207" t="s">
        <v>163</v>
      </c>
      <c r="B57" s="265" t="s">
        <v>22</v>
      </c>
      <c r="C57" s="37">
        <v>5331</v>
      </c>
      <c r="D57" s="48"/>
      <c r="E57" s="53">
        <v>500000</v>
      </c>
      <c r="F57" s="358"/>
      <c r="G57" s="359">
        <v>500000</v>
      </c>
      <c r="H57" s="48"/>
      <c r="I57" s="53">
        <v>500000</v>
      </c>
      <c r="J57" s="48"/>
      <c r="K57" s="53">
        <v>500000</v>
      </c>
    </row>
    <row r="58" spans="1:11" ht="16.5" thickTop="1" thickBot="1" x14ac:dyDescent="0.3">
      <c r="A58" s="207" t="s">
        <v>174</v>
      </c>
      <c r="B58" s="216" t="s">
        <v>87</v>
      </c>
      <c r="C58" s="226"/>
      <c r="D58" s="227">
        <f t="shared" ref="D58:I58" si="10">SUM(D55:D57)</f>
        <v>60000</v>
      </c>
      <c r="E58" s="228">
        <f t="shared" si="10"/>
        <v>530000</v>
      </c>
      <c r="F58" s="366">
        <f t="shared" si="10"/>
        <v>60000</v>
      </c>
      <c r="G58" s="367">
        <f t="shared" si="10"/>
        <v>530000</v>
      </c>
      <c r="H58" s="227">
        <f t="shared" si="10"/>
        <v>60000</v>
      </c>
      <c r="I58" s="228">
        <f t="shared" si="10"/>
        <v>530000</v>
      </c>
      <c r="J58" s="227">
        <f t="shared" ref="J58:K58" si="11">SUM(J55:J57)</f>
        <v>60000</v>
      </c>
      <c r="K58" s="228">
        <f t="shared" si="11"/>
        <v>530000</v>
      </c>
    </row>
    <row r="59" spans="1:11" ht="16.5" thickTop="1" thickBot="1" x14ac:dyDescent="0.3">
      <c r="A59" s="207" t="s">
        <v>175</v>
      </c>
      <c r="B59" s="259" t="s">
        <v>274</v>
      </c>
      <c r="C59" s="252">
        <v>5192</v>
      </c>
      <c r="D59" s="112"/>
      <c r="E59" s="67">
        <v>0</v>
      </c>
      <c r="F59" s="364"/>
      <c r="G59" s="365">
        <v>0</v>
      </c>
      <c r="H59" s="112"/>
      <c r="I59" s="67">
        <v>0</v>
      </c>
      <c r="J59" s="112"/>
      <c r="K59" s="67">
        <v>0</v>
      </c>
    </row>
    <row r="60" spans="1:11" ht="16.5" thickTop="1" thickBot="1" x14ac:dyDescent="0.3">
      <c r="A60" s="207" t="s">
        <v>176</v>
      </c>
      <c r="B60" s="216" t="s">
        <v>88</v>
      </c>
      <c r="C60" s="226"/>
      <c r="D60" s="227">
        <f t="shared" ref="D60:E60" si="12">SUM(D59)</f>
        <v>0</v>
      </c>
      <c r="E60" s="228">
        <f t="shared" si="12"/>
        <v>0</v>
      </c>
      <c r="F60" s="366">
        <f t="shared" ref="F60:I60" si="13">SUM(F59)</f>
        <v>0</v>
      </c>
      <c r="G60" s="367">
        <f t="shared" si="13"/>
        <v>0</v>
      </c>
      <c r="H60" s="227">
        <f t="shared" si="13"/>
        <v>0</v>
      </c>
      <c r="I60" s="228">
        <f t="shared" si="13"/>
        <v>0</v>
      </c>
      <c r="J60" s="227">
        <f t="shared" ref="J60:K60" si="14">SUM(J59)</f>
        <v>0</v>
      </c>
      <c r="K60" s="228">
        <f t="shared" si="14"/>
        <v>0</v>
      </c>
    </row>
    <row r="61" spans="1:11" ht="15.75" thickTop="1" x14ac:dyDescent="0.25">
      <c r="A61" s="207" t="s">
        <v>177</v>
      </c>
      <c r="B61" s="265" t="s">
        <v>399</v>
      </c>
      <c r="C61" s="253" t="s">
        <v>397</v>
      </c>
      <c r="D61" s="48">
        <v>10000</v>
      </c>
      <c r="E61" s="74"/>
      <c r="F61" s="358">
        <v>10000</v>
      </c>
      <c r="G61" s="359"/>
      <c r="H61" s="48">
        <v>10000</v>
      </c>
      <c r="I61" s="53"/>
      <c r="J61" s="48">
        <v>10000</v>
      </c>
      <c r="K61" s="53"/>
    </row>
    <row r="62" spans="1:11" x14ac:dyDescent="0.25">
      <c r="A62" s="207" t="s">
        <v>178</v>
      </c>
      <c r="B62" s="265" t="s">
        <v>298</v>
      </c>
      <c r="C62" s="37" t="s">
        <v>23</v>
      </c>
      <c r="D62" s="48"/>
      <c r="E62" s="74">
        <v>180000</v>
      </c>
      <c r="F62" s="358"/>
      <c r="G62" s="359">
        <v>176000</v>
      </c>
      <c r="H62" s="48"/>
      <c r="I62" s="53">
        <v>176000</v>
      </c>
      <c r="J62" s="48"/>
      <c r="K62" s="53">
        <v>176000</v>
      </c>
    </row>
    <row r="63" spans="1:11" x14ac:dyDescent="0.25">
      <c r="A63" s="207" t="s">
        <v>179</v>
      </c>
      <c r="B63" s="265" t="s">
        <v>275</v>
      </c>
      <c r="C63" s="37" t="s">
        <v>77</v>
      </c>
      <c r="D63" s="48"/>
      <c r="E63" s="74">
        <v>15000</v>
      </c>
      <c r="F63" s="358"/>
      <c r="G63" s="359">
        <v>19000</v>
      </c>
      <c r="H63" s="48"/>
      <c r="I63" s="53">
        <v>19000</v>
      </c>
      <c r="J63" s="48"/>
      <c r="K63" s="53">
        <v>19000</v>
      </c>
    </row>
    <row r="64" spans="1:11" ht="15.75" thickBot="1" x14ac:dyDescent="0.3">
      <c r="A64" s="207" t="s">
        <v>180</v>
      </c>
      <c r="B64" s="169" t="s">
        <v>24</v>
      </c>
      <c r="C64" s="266" t="s">
        <v>25</v>
      </c>
      <c r="D64" s="267"/>
      <c r="E64" s="74">
        <v>5000</v>
      </c>
      <c r="F64" s="380"/>
      <c r="G64" s="359">
        <v>5000</v>
      </c>
      <c r="H64" s="267"/>
      <c r="I64" s="53">
        <v>5000</v>
      </c>
      <c r="J64" s="267"/>
      <c r="K64" s="53">
        <v>5000</v>
      </c>
    </row>
    <row r="65" spans="1:11" ht="16.5" thickTop="1" thickBot="1" x14ac:dyDescent="0.3">
      <c r="A65" s="207" t="s">
        <v>181</v>
      </c>
      <c r="B65" s="216" t="s">
        <v>89</v>
      </c>
      <c r="C65" s="226"/>
      <c r="D65" s="227">
        <f t="shared" ref="D65:I65" si="15">SUM(D61:D64)</f>
        <v>10000</v>
      </c>
      <c r="E65" s="229">
        <f t="shared" si="15"/>
        <v>200000</v>
      </c>
      <c r="F65" s="366">
        <f t="shared" si="15"/>
        <v>10000</v>
      </c>
      <c r="G65" s="367">
        <f t="shared" si="15"/>
        <v>200000</v>
      </c>
      <c r="H65" s="227">
        <f t="shared" si="15"/>
        <v>10000</v>
      </c>
      <c r="I65" s="228">
        <f t="shared" si="15"/>
        <v>200000</v>
      </c>
      <c r="J65" s="227">
        <f t="shared" ref="J65:K65" si="16">SUM(J61:J64)</f>
        <v>10000</v>
      </c>
      <c r="K65" s="228">
        <f t="shared" si="16"/>
        <v>200000</v>
      </c>
    </row>
    <row r="66" spans="1:11" ht="15.75" thickTop="1" x14ac:dyDescent="0.25">
      <c r="A66" s="207" t="s">
        <v>182</v>
      </c>
      <c r="B66" s="274" t="s">
        <v>398</v>
      </c>
      <c r="C66" s="275" t="s">
        <v>397</v>
      </c>
      <c r="D66" s="262">
        <v>30000</v>
      </c>
      <c r="E66" s="76"/>
      <c r="F66" s="368">
        <v>30200</v>
      </c>
      <c r="G66" s="369"/>
      <c r="H66" s="262">
        <v>30200</v>
      </c>
      <c r="I66" s="59"/>
      <c r="J66" s="262">
        <v>30200</v>
      </c>
      <c r="K66" s="59"/>
    </row>
    <row r="67" spans="1:11" x14ac:dyDescent="0.25">
      <c r="A67" s="207" t="s">
        <v>183</v>
      </c>
      <c r="B67" s="265" t="s">
        <v>299</v>
      </c>
      <c r="C67" s="37" t="s">
        <v>327</v>
      </c>
      <c r="D67" s="48"/>
      <c r="E67" s="78">
        <v>0</v>
      </c>
      <c r="F67" s="358"/>
      <c r="G67" s="381">
        <v>0</v>
      </c>
      <c r="H67" s="48"/>
      <c r="I67" s="425">
        <v>0</v>
      </c>
      <c r="J67" s="48"/>
      <c r="K67" s="425">
        <v>0</v>
      </c>
    </row>
    <row r="68" spans="1:11" x14ac:dyDescent="0.25">
      <c r="A68" s="207" t="s">
        <v>165</v>
      </c>
      <c r="B68" s="265" t="s">
        <v>270</v>
      </c>
      <c r="C68" s="37" t="s">
        <v>26</v>
      </c>
      <c r="D68" s="48"/>
      <c r="E68" s="78">
        <v>40000</v>
      </c>
      <c r="F68" s="358"/>
      <c r="G68" s="381">
        <v>40000</v>
      </c>
      <c r="H68" s="48"/>
      <c r="I68" s="425">
        <v>40000</v>
      </c>
      <c r="J68" s="48"/>
      <c r="K68" s="425">
        <v>40000</v>
      </c>
    </row>
    <row r="69" spans="1:11" ht="15.75" thickBot="1" x14ac:dyDescent="0.3">
      <c r="A69" s="207" t="s">
        <v>184</v>
      </c>
      <c r="B69" s="276" t="s">
        <v>261</v>
      </c>
      <c r="C69" s="269" t="s">
        <v>259</v>
      </c>
      <c r="D69" s="79"/>
      <c r="E69" s="74">
        <v>55000</v>
      </c>
      <c r="F69" s="382"/>
      <c r="G69" s="359">
        <v>55000</v>
      </c>
      <c r="H69" s="79"/>
      <c r="I69" s="53">
        <v>55000</v>
      </c>
      <c r="J69" s="79"/>
      <c r="K69" s="53">
        <v>55000</v>
      </c>
    </row>
    <row r="70" spans="1:11" ht="16.5" thickTop="1" thickBot="1" x14ac:dyDescent="0.3">
      <c r="A70" s="207" t="s">
        <v>185</v>
      </c>
      <c r="B70" s="216" t="s">
        <v>90</v>
      </c>
      <c r="C70" s="230"/>
      <c r="D70" s="227">
        <f t="shared" ref="D70:I70" si="17">SUM(D66:D69)</f>
        <v>30000</v>
      </c>
      <c r="E70" s="229">
        <f t="shared" si="17"/>
        <v>95000</v>
      </c>
      <c r="F70" s="366">
        <f t="shared" si="17"/>
        <v>30200</v>
      </c>
      <c r="G70" s="367">
        <f t="shared" si="17"/>
        <v>95000</v>
      </c>
      <c r="H70" s="227">
        <f t="shared" si="17"/>
        <v>30200</v>
      </c>
      <c r="I70" s="228">
        <f t="shared" si="17"/>
        <v>95000</v>
      </c>
      <c r="J70" s="227">
        <f t="shared" ref="J70:K70" si="18">SUM(J66:J69)</f>
        <v>30200</v>
      </c>
      <c r="K70" s="228">
        <f t="shared" si="18"/>
        <v>95000</v>
      </c>
    </row>
    <row r="71" spans="1:11" ht="15.75" thickTop="1" x14ac:dyDescent="0.25">
      <c r="A71" s="207" t="s">
        <v>186</v>
      </c>
      <c r="B71" s="274" t="s">
        <v>260</v>
      </c>
      <c r="C71" s="275">
        <v>5021</v>
      </c>
      <c r="D71" s="262"/>
      <c r="E71" s="76">
        <v>3000</v>
      </c>
      <c r="F71" s="368"/>
      <c r="G71" s="369">
        <v>3000</v>
      </c>
      <c r="H71" s="262"/>
      <c r="I71" s="59">
        <v>3000</v>
      </c>
      <c r="J71" s="262"/>
      <c r="K71" s="59">
        <v>3000</v>
      </c>
    </row>
    <row r="72" spans="1:11" x14ac:dyDescent="0.25">
      <c r="A72" s="207" t="s">
        <v>187</v>
      </c>
      <c r="B72" s="265" t="s">
        <v>276</v>
      </c>
      <c r="C72" s="37" t="s">
        <v>29</v>
      </c>
      <c r="D72" s="48"/>
      <c r="E72" s="78">
        <v>1000</v>
      </c>
      <c r="F72" s="358"/>
      <c r="G72" s="381">
        <v>1000</v>
      </c>
      <c r="H72" s="48"/>
      <c r="I72" s="425">
        <v>1000</v>
      </c>
      <c r="J72" s="48"/>
      <c r="K72" s="425">
        <v>1000</v>
      </c>
    </row>
    <row r="73" spans="1:11" x14ac:dyDescent="0.25">
      <c r="A73" s="207" t="s">
        <v>188</v>
      </c>
      <c r="B73" s="265" t="s">
        <v>457</v>
      </c>
      <c r="C73" s="37">
        <v>5169</v>
      </c>
      <c r="D73" s="48"/>
      <c r="E73" s="78">
        <v>100000</v>
      </c>
      <c r="F73" s="358"/>
      <c r="G73" s="381">
        <v>100000</v>
      </c>
      <c r="H73" s="48"/>
      <c r="I73" s="425">
        <v>100000</v>
      </c>
      <c r="J73" s="48"/>
      <c r="K73" s="425">
        <v>100000</v>
      </c>
    </row>
    <row r="74" spans="1:11" x14ac:dyDescent="0.25">
      <c r="A74" s="207" t="s">
        <v>189</v>
      </c>
      <c r="B74" s="265" t="s">
        <v>28</v>
      </c>
      <c r="C74" s="37">
        <v>5199</v>
      </c>
      <c r="D74" s="48"/>
      <c r="E74" s="78">
        <v>10000</v>
      </c>
      <c r="F74" s="358"/>
      <c r="G74" s="381">
        <v>10000</v>
      </c>
      <c r="H74" s="48"/>
      <c r="I74" s="425">
        <v>10000</v>
      </c>
      <c r="J74" s="48"/>
      <c r="K74" s="425">
        <v>10000</v>
      </c>
    </row>
    <row r="75" spans="1:11" x14ac:dyDescent="0.25">
      <c r="A75" s="207" t="s">
        <v>190</v>
      </c>
      <c r="B75" s="265" t="s">
        <v>78</v>
      </c>
      <c r="C75" s="37" t="s">
        <v>27</v>
      </c>
      <c r="D75" s="48"/>
      <c r="E75" s="78">
        <v>3000</v>
      </c>
      <c r="F75" s="358"/>
      <c r="G75" s="381">
        <v>3000</v>
      </c>
      <c r="H75" s="48"/>
      <c r="I75" s="425">
        <v>3000</v>
      </c>
      <c r="J75" s="48"/>
      <c r="K75" s="425">
        <v>3000</v>
      </c>
    </row>
    <row r="76" spans="1:11" ht="15.75" thickBot="1" x14ac:dyDescent="0.3">
      <c r="A76" s="207" t="s">
        <v>191</v>
      </c>
      <c r="B76" s="277" t="s">
        <v>74</v>
      </c>
      <c r="C76" s="278">
        <v>5169</v>
      </c>
      <c r="D76" s="48"/>
      <c r="E76" s="78">
        <v>0</v>
      </c>
      <c r="F76" s="358"/>
      <c r="G76" s="381">
        <v>0</v>
      </c>
      <c r="H76" s="48"/>
      <c r="I76" s="425">
        <v>0</v>
      </c>
      <c r="J76" s="48"/>
      <c r="K76" s="425">
        <v>0</v>
      </c>
    </row>
    <row r="77" spans="1:11" ht="16.5" thickTop="1" thickBot="1" x14ac:dyDescent="0.3">
      <c r="A77" s="207" t="s">
        <v>192</v>
      </c>
      <c r="B77" s="216" t="s">
        <v>91</v>
      </c>
      <c r="C77" s="230"/>
      <c r="D77" s="227">
        <f t="shared" ref="D77:I77" si="19">SUM(D71:D76)</f>
        <v>0</v>
      </c>
      <c r="E77" s="229">
        <f t="shared" si="19"/>
        <v>117000</v>
      </c>
      <c r="F77" s="366">
        <f t="shared" si="19"/>
        <v>0</v>
      </c>
      <c r="G77" s="367">
        <f t="shared" si="19"/>
        <v>117000</v>
      </c>
      <c r="H77" s="227">
        <f t="shared" si="19"/>
        <v>0</v>
      </c>
      <c r="I77" s="228">
        <f t="shared" si="19"/>
        <v>117000</v>
      </c>
      <c r="J77" s="227">
        <f t="shared" ref="J77:K77" si="20">SUM(J71:J76)</f>
        <v>0</v>
      </c>
      <c r="K77" s="228">
        <f t="shared" si="20"/>
        <v>117000</v>
      </c>
    </row>
    <row r="78" spans="1:11" ht="15.75" thickTop="1" x14ac:dyDescent="0.25">
      <c r="A78" s="207" t="s">
        <v>193</v>
      </c>
      <c r="B78" s="265" t="s">
        <v>380</v>
      </c>
      <c r="C78" s="37">
        <v>5171</v>
      </c>
      <c r="D78" s="48"/>
      <c r="E78" s="74">
        <v>0</v>
      </c>
      <c r="F78" s="358"/>
      <c r="G78" s="359">
        <v>0</v>
      </c>
      <c r="H78" s="48"/>
      <c r="I78" s="53">
        <v>0</v>
      </c>
      <c r="J78" s="48"/>
      <c r="K78" s="53">
        <v>0</v>
      </c>
    </row>
    <row r="79" spans="1:11" x14ac:dyDescent="0.25">
      <c r="A79" s="207" t="s">
        <v>194</v>
      </c>
      <c r="B79" s="265" t="s">
        <v>329</v>
      </c>
      <c r="C79" s="37">
        <v>5171</v>
      </c>
      <c r="D79" s="48"/>
      <c r="E79" s="74">
        <v>0</v>
      </c>
      <c r="F79" s="358"/>
      <c r="G79" s="359">
        <v>0</v>
      </c>
      <c r="H79" s="48"/>
      <c r="I79" s="53">
        <v>0</v>
      </c>
      <c r="J79" s="48"/>
      <c r="K79" s="53">
        <v>0</v>
      </c>
    </row>
    <row r="80" spans="1:11" x14ac:dyDescent="0.25">
      <c r="A80" s="207" t="s">
        <v>195</v>
      </c>
      <c r="B80" s="265" t="s">
        <v>277</v>
      </c>
      <c r="C80" s="254">
        <v>5169.5171</v>
      </c>
      <c r="D80" s="48"/>
      <c r="E80" s="74">
        <v>0</v>
      </c>
      <c r="F80" s="358"/>
      <c r="G80" s="359">
        <v>0</v>
      </c>
      <c r="H80" s="48"/>
      <c r="I80" s="53">
        <v>0</v>
      </c>
      <c r="J80" s="48"/>
      <c r="K80" s="53">
        <v>0</v>
      </c>
    </row>
    <row r="81" spans="1:12" ht="15.75" thickBot="1" x14ac:dyDescent="0.3">
      <c r="A81" s="207" t="s">
        <v>196</v>
      </c>
      <c r="B81" s="277" t="s">
        <v>278</v>
      </c>
      <c r="C81" s="278">
        <v>5223</v>
      </c>
      <c r="D81" s="273"/>
      <c r="E81" s="80">
        <v>0</v>
      </c>
      <c r="F81" s="362"/>
      <c r="G81" s="360">
        <v>0</v>
      </c>
      <c r="H81" s="273"/>
      <c r="I81" s="51">
        <v>0</v>
      </c>
      <c r="J81" s="273"/>
      <c r="K81" s="51">
        <v>0</v>
      </c>
    </row>
    <row r="82" spans="1:12" ht="16.5" thickTop="1" thickBot="1" x14ac:dyDescent="0.3">
      <c r="A82" s="207" t="s">
        <v>197</v>
      </c>
      <c r="B82" s="216" t="s">
        <v>92</v>
      </c>
      <c r="C82" s="230"/>
      <c r="D82" s="227">
        <f t="shared" ref="D82:I82" si="21">SUM(D78:D81)</f>
        <v>0</v>
      </c>
      <c r="E82" s="228">
        <f t="shared" si="21"/>
        <v>0</v>
      </c>
      <c r="F82" s="366">
        <f t="shared" si="21"/>
        <v>0</v>
      </c>
      <c r="G82" s="367">
        <f t="shared" si="21"/>
        <v>0</v>
      </c>
      <c r="H82" s="227">
        <f t="shared" si="21"/>
        <v>0</v>
      </c>
      <c r="I82" s="228">
        <f t="shared" si="21"/>
        <v>0</v>
      </c>
      <c r="J82" s="227">
        <f t="shared" ref="J82:K82" si="22">SUM(J78:J81)</f>
        <v>0</v>
      </c>
      <c r="K82" s="228">
        <f t="shared" si="22"/>
        <v>0</v>
      </c>
    </row>
    <row r="83" spans="1:12" ht="15.75" thickTop="1" x14ac:dyDescent="0.25">
      <c r="A83" s="207" t="s">
        <v>198</v>
      </c>
      <c r="B83" s="274" t="s">
        <v>30</v>
      </c>
      <c r="C83" s="275">
        <v>5021</v>
      </c>
      <c r="D83" s="262"/>
      <c r="E83" s="76">
        <v>5000</v>
      </c>
      <c r="F83" s="368"/>
      <c r="G83" s="369">
        <v>5000</v>
      </c>
      <c r="H83" s="262"/>
      <c r="I83" s="59">
        <v>5000</v>
      </c>
      <c r="J83" s="262"/>
      <c r="K83" s="59">
        <v>5000</v>
      </c>
    </row>
    <row r="84" spans="1:12" ht="15.75" thickBot="1" x14ac:dyDescent="0.3">
      <c r="A84" s="207" t="s">
        <v>131</v>
      </c>
      <c r="B84" s="279" t="s">
        <v>31</v>
      </c>
      <c r="C84" s="257" t="s">
        <v>474</v>
      </c>
      <c r="D84" s="280"/>
      <c r="E84" s="83">
        <v>30000</v>
      </c>
      <c r="F84" s="383"/>
      <c r="G84" s="384">
        <v>30000</v>
      </c>
      <c r="H84" s="280"/>
      <c r="I84" s="426">
        <v>50000</v>
      </c>
      <c r="J84" s="280"/>
      <c r="K84" s="426">
        <v>50000</v>
      </c>
      <c r="L84" s="329"/>
    </row>
    <row r="85" spans="1:12" ht="16.5" thickTop="1" thickBot="1" x14ac:dyDescent="0.3">
      <c r="A85" s="207" t="s">
        <v>199</v>
      </c>
      <c r="B85" s="216" t="s">
        <v>93</v>
      </c>
      <c r="C85" s="231"/>
      <c r="D85" s="218">
        <f t="shared" ref="D85:I85" si="23">SUM(D83:D84)</f>
        <v>0</v>
      </c>
      <c r="E85" s="242">
        <f t="shared" si="23"/>
        <v>35000</v>
      </c>
      <c r="F85" s="385">
        <f t="shared" si="23"/>
        <v>0</v>
      </c>
      <c r="G85" s="386">
        <f t="shared" si="23"/>
        <v>35000</v>
      </c>
      <c r="H85" s="218">
        <f t="shared" si="23"/>
        <v>0</v>
      </c>
      <c r="I85" s="242">
        <f t="shared" si="23"/>
        <v>55000</v>
      </c>
      <c r="J85" s="218">
        <f t="shared" ref="J85:K85" si="24">SUM(J83:J84)</f>
        <v>0</v>
      </c>
      <c r="K85" s="242">
        <f t="shared" si="24"/>
        <v>55000</v>
      </c>
    </row>
    <row r="86" spans="1:12" ht="15.75" thickTop="1" x14ac:dyDescent="0.25">
      <c r="A86" s="207" t="s">
        <v>200</v>
      </c>
      <c r="B86" s="274" t="s">
        <v>265</v>
      </c>
      <c r="C86" s="275" t="s">
        <v>29</v>
      </c>
      <c r="D86" s="112"/>
      <c r="E86" s="84">
        <v>20000</v>
      </c>
      <c r="F86" s="364"/>
      <c r="G86" s="365">
        <v>20000</v>
      </c>
      <c r="H86" s="112"/>
      <c r="I86" s="67">
        <v>20000</v>
      </c>
      <c r="J86" s="112"/>
      <c r="K86" s="67">
        <v>20000</v>
      </c>
    </row>
    <row r="87" spans="1:12" x14ac:dyDescent="0.25">
      <c r="A87" s="207" t="s">
        <v>201</v>
      </c>
      <c r="B87" s="263" t="s">
        <v>279</v>
      </c>
      <c r="C87" s="255" t="s">
        <v>32</v>
      </c>
      <c r="D87" s="281">
        <v>0</v>
      </c>
      <c r="E87" s="86">
        <v>5000</v>
      </c>
      <c r="F87" s="387">
        <v>0</v>
      </c>
      <c r="G87" s="361">
        <v>5000</v>
      </c>
      <c r="H87" s="281">
        <v>0</v>
      </c>
      <c r="I87" s="49">
        <v>5000</v>
      </c>
      <c r="J87" s="281">
        <v>0</v>
      </c>
      <c r="K87" s="49">
        <v>5000</v>
      </c>
    </row>
    <row r="88" spans="1:12" ht="15.75" thickBot="1" x14ac:dyDescent="0.3">
      <c r="A88" s="207" t="s">
        <v>202</v>
      </c>
      <c r="B88" s="282" t="s">
        <v>271</v>
      </c>
      <c r="C88" s="283" t="s">
        <v>33</v>
      </c>
      <c r="D88" s="280"/>
      <c r="E88" s="83">
        <v>10000</v>
      </c>
      <c r="F88" s="383"/>
      <c r="G88" s="384">
        <v>10000</v>
      </c>
      <c r="H88" s="280"/>
      <c r="I88" s="426">
        <v>10000</v>
      </c>
      <c r="J88" s="280"/>
      <c r="K88" s="426">
        <v>10000</v>
      </c>
    </row>
    <row r="89" spans="1:12" ht="16.5" thickTop="1" thickBot="1" x14ac:dyDescent="0.3">
      <c r="A89" s="207" t="s">
        <v>203</v>
      </c>
      <c r="B89" s="216" t="s">
        <v>94</v>
      </c>
      <c r="C89" s="220"/>
      <c r="D89" s="218">
        <f t="shared" ref="D89:I89" si="25">SUM(D86:D88)</f>
        <v>0</v>
      </c>
      <c r="E89" s="219">
        <f t="shared" si="25"/>
        <v>35000</v>
      </c>
      <c r="F89" s="385">
        <f t="shared" si="25"/>
        <v>0</v>
      </c>
      <c r="G89" s="386">
        <f t="shared" si="25"/>
        <v>35000</v>
      </c>
      <c r="H89" s="218">
        <f t="shared" si="25"/>
        <v>0</v>
      </c>
      <c r="I89" s="242">
        <f t="shared" si="25"/>
        <v>35000</v>
      </c>
      <c r="J89" s="218">
        <f t="shared" ref="J89:K89" si="26">SUM(J86:J88)</f>
        <v>0</v>
      </c>
      <c r="K89" s="242">
        <f t="shared" si="26"/>
        <v>35000</v>
      </c>
    </row>
    <row r="90" spans="1:12" ht="16.5" thickTop="1" thickBot="1" x14ac:dyDescent="0.3">
      <c r="A90" s="207" t="s">
        <v>204</v>
      </c>
      <c r="B90" s="284" t="s">
        <v>280</v>
      </c>
      <c r="C90" s="285">
        <v>5199</v>
      </c>
      <c r="D90" s="286"/>
      <c r="E90" s="80">
        <v>5000</v>
      </c>
      <c r="F90" s="388"/>
      <c r="G90" s="360">
        <v>5000</v>
      </c>
      <c r="H90" s="286"/>
      <c r="I90" s="51">
        <v>5000</v>
      </c>
      <c r="J90" s="286"/>
      <c r="K90" s="51">
        <v>5000</v>
      </c>
    </row>
    <row r="91" spans="1:12" ht="16.5" thickTop="1" thickBot="1" x14ac:dyDescent="0.3">
      <c r="A91" s="207" t="s">
        <v>129</v>
      </c>
      <c r="B91" s="216" t="s">
        <v>95</v>
      </c>
      <c r="C91" s="217"/>
      <c r="D91" s="218">
        <f t="shared" ref="D91:E91" si="27">SUM(D90)</f>
        <v>0</v>
      </c>
      <c r="E91" s="219">
        <f t="shared" si="27"/>
        <v>5000</v>
      </c>
      <c r="F91" s="385">
        <f t="shared" ref="F91:I91" si="28">SUM(F90)</f>
        <v>0</v>
      </c>
      <c r="G91" s="386">
        <f t="shared" si="28"/>
        <v>5000</v>
      </c>
      <c r="H91" s="218">
        <f t="shared" si="28"/>
        <v>0</v>
      </c>
      <c r="I91" s="242">
        <f t="shared" si="28"/>
        <v>5000</v>
      </c>
      <c r="J91" s="218">
        <f t="shared" ref="J91:K91" si="29">SUM(J90)</f>
        <v>0</v>
      </c>
      <c r="K91" s="242">
        <f t="shared" si="29"/>
        <v>5000</v>
      </c>
    </row>
    <row r="92" spans="1:12" ht="15.75" thickTop="1" x14ac:dyDescent="0.25">
      <c r="A92" s="207" t="s">
        <v>133</v>
      </c>
      <c r="B92" s="259" t="s">
        <v>281</v>
      </c>
      <c r="C92" s="252" t="s">
        <v>475</v>
      </c>
      <c r="D92" s="89">
        <v>200000</v>
      </c>
      <c r="E92" s="74">
        <v>25000</v>
      </c>
      <c r="F92" s="389">
        <v>200000</v>
      </c>
      <c r="G92" s="359">
        <v>190000</v>
      </c>
      <c r="H92" s="89">
        <v>200000</v>
      </c>
      <c r="I92" s="53">
        <v>196000</v>
      </c>
      <c r="J92" s="89">
        <v>200000</v>
      </c>
      <c r="K92" s="342">
        <v>198000</v>
      </c>
      <c r="L92" s="329"/>
    </row>
    <row r="93" spans="1:12" x14ac:dyDescent="0.25">
      <c r="A93" s="207" t="s">
        <v>205</v>
      </c>
      <c r="B93" s="287" t="s">
        <v>41</v>
      </c>
      <c r="C93" s="37">
        <v>2132</v>
      </c>
      <c r="D93" s="48">
        <v>160000</v>
      </c>
      <c r="E93" s="74"/>
      <c r="F93" s="358">
        <v>160000</v>
      </c>
      <c r="G93" s="359"/>
      <c r="H93" s="48">
        <v>160000</v>
      </c>
      <c r="I93" s="53"/>
      <c r="J93" s="48">
        <v>160000</v>
      </c>
      <c r="K93" s="53"/>
    </row>
    <row r="94" spans="1:12" ht="15.75" thickBot="1" x14ac:dyDescent="0.3">
      <c r="A94" s="207" t="s">
        <v>206</v>
      </c>
      <c r="B94" s="282" t="s">
        <v>272</v>
      </c>
      <c r="C94" s="283" t="s">
        <v>35</v>
      </c>
      <c r="D94" s="264">
        <v>100000</v>
      </c>
      <c r="E94" s="288">
        <v>100000</v>
      </c>
      <c r="F94" s="370">
        <v>100000</v>
      </c>
      <c r="G94" s="371">
        <v>100000</v>
      </c>
      <c r="H94" s="264">
        <v>100000</v>
      </c>
      <c r="I94" s="61">
        <v>170000</v>
      </c>
      <c r="J94" s="264">
        <v>100000</v>
      </c>
      <c r="K94" s="439">
        <v>168000</v>
      </c>
      <c r="L94" s="329"/>
    </row>
    <row r="95" spans="1:12" ht="16.5" thickTop="1" thickBot="1" x14ac:dyDescent="0.3">
      <c r="A95" s="207" t="s">
        <v>207</v>
      </c>
      <c r="B95" s="216" t="s">
        <v>96</v>
      </c>
      <c r="C95" s="243"/>
      <c r="D95" s="244">
        <f t="shared" ref="D95:I95" si="30">SUM(D92:D94)</f>
        <v>460000</v>
      </c>
      <c r="E95" s="245">
        <f t="shared" si="30"/>
        <v>125000</v>
      </c>
      <c r="F95" s="390">
        <f t="shared" si="30"/>
        <v>460000</v>
      </c>
      <c r="G95" s="391">
        <f t="shared" si="30"/>
        <v>290000</v>
      </c>
      <c r="H95" s="244">
        <f t="shared" si="30"/>
        <v>460000</v>
      </c>
      <c r="I95" s="427">
        <f t="shared" si="30"/>
        <v>366000</v>
      </c>
      <c r="J95" s="244">
        <f t="shared" ref="J95:K95" si="31">SUM(J92:J94)</f>
        <v>460000</v>
      </c>
      <c r="K95" s="427">
        <f t="shared" si="31"/>
        <v>366000</v>
      </c>
    </row>
    <row r="96" spans="1:12" ht="15.75" thickTop="1" x14ac:dyDescent="0.25">
      <c r="A96" s="207" t="s">
        <v>130</v>
      </c>
      <c r="B96" s="274" t="s">
        <v>282</v>
      </c>
      <c r="C96" s="275">
        <v>2111.2132000000001</v>
      </c>
      <c r="D96" s="89">
        <v>77000</v>
      </c>
      <c r="E96" s="97"/>
      <c r="F96" s="389">
        <v>77000</v>
      </c>
      <c r="G96" s="392"/>
      <c r="H96" s="89">
        <v>77000</v>
      </c>
      <c r="I96" s="428"/>
      <c r="J96" s="89">
        <v>77000</v>
      </c>
      <c r="K96" s="428"/>
    </row>
    <row r="97" spans="1:12" x14ac:dyDescent="0.25">
      <c r="A97" s="207" t="s">
        <v>208</v>
      </c>
      <c r="B97" s="263" t="s">
        <v>37</v>
      </c>
      <c r="C97" s="255">
        <v>2324</v>
      </c>
      <c r="D97" s="281">
        <v>0</v>
      </c>
      <c r="E97" s="86"/>
      <c r="F97" s="387">
        <v>750</v>
      </c>
      <c r="G97" s="361"/>
      <c r="H97" s="281">
        <v>18250</v>
      </c>
      <c r="I97" s="49"/>
      <c r="J97" s="281">
        <v>18250</v>
      </c>
      <c r="K97" s="49"/>
      <c r="L97" s="329"/>
    </row>
    <row r="98" spans="1:12" x14ac:dyDescent="0.25">
      <c r="A98" s="207" t="s">
        <v>209</v>
      </c>
      <c r="B98" s="289" t="s">
        <v>383</v>
      </c>
      <c r="C98" s="257" t="s">
        <v>382</v>
      </c>
      <c r="D98" s="290"/>
      <c r="E98" s="93">
        <v>70000</v>
      </c>
      <c r="F98" s="393"/>
      <c r="G98" s="363">
        <v>70000</v>
      </c>
      <c r="H98" s="290"/>
      <c r="I98" s="258">
        <v>70000</v>
      </c>
      <c r="J98" s="290"/>
      <c r="K98" s="440">
        <v>54500</v>
      </c>
    </row>
    <row r="99" spans="1:12" x14ac:dyDescent="0.25">
      <c r="A99" s="207" t="s">
        <v>210</v>
      </c>
      <c r="B99" s="282" t="s">
        <v>286</v>
      </c>
      <c r="C99" s="283" t="s">
        <v>381</v>
      </c>
      <c r="D99" s="291"/>
      <c r="E99" s="93">
        <v>200000</v>
      </c>
      <c r="F99" s="394"/>
      <c r="G99" s="363">
        <v>200000</v>
      </c>
      <c r="H99" s="291"/>
      <c r="I99" s="258">
        <v>200000</v>
      </c>
      <c r="J99" s="291"/>
      <c r="K99" s="440">
        <v>215500</v>
      </c>
    </row>
    <row r="100" spans="1:12" x14ac:dyDescent="0.25">
      <c r="A100" s="207" t="s">
        <v>211</v>
      </c>
      <c r="B100" s="263" t="s">
        <v>283</v>
      </c>
      <c r="C100" s="255" t="s">
        <v>110</v>
      </c>
      <c r="D100" s="111"/>
      <c r="E100" s="93">
        <v>15000</v>
      </c>
      <c r="F100" s="376"/>
      <c r="G100" s="363">
        <v>15000</v>
      </c>
      <c r="H100" s="111"/>
      <c r="I100" s="258">
        <v>15000</v>
      </c>
      <c r="J100" s="111"/>
      <c r="K100" s="258">
        <v>15000</v>
      </c>
    </row>
    <row r="101" spans="1:12" x14ac:dyDescent="0.25">
      <c r="A101" s="207" t="s">
        <v>164</v>
      </c>
      <c r="B101" s="168" t="s">
        <v>284</v>
      </c>
      <c r="C101" s="36" t="s">
        <v>114</v>
      </c>
      <c r="D101" s="292">
        <v>16000</v>
      </c>
      <c r="E101" s="77">
        <v>3000</v>
      </c>
      <c r="F101" s="395">
        <v>16000</v>
      </c>
      <c r="G101" s="396">
        <v>3000</v>
      </c>
      <c r="H101" s="292">
        <v>16000</v>
      </c>
      <c r="I101" s="319">
        <v>3000</v>
      </c>
      <c r="J101" s="292">
        <v>16000</v>
      </c>
      <c r="K101" s="319">
        <v>3000</v>
      </c>
    </row>
    <row r="102" spans="1:12" ht="15.75" thickBot="1" x14ac:dyDescent="0.3">
      <c r="A102" s="207" t="s">
        <v>212</v>
      </c>
      <c r="B102" s="293" t="s">
        <v>285</v>
      </c>
      <c r="C102" s="294" t="s">
        <v>72</v>
      </c>
      <c r="D102" s="295">
        <v>0</v>
      </c>
      <c r="E102" s="99">
        <v>16800</v>
      </c>
      <c r="F102" s="397">
        <v>0</v>
      </c>
      <c r="G102" s="398">
        <v>16800</v>
      </c>
      <c r="H102" s="295">
        <v>0</v>
      </c>
      <c r="I102" s="320">
        <v>16800</v>
      </c>
      <c r="J102" s="295">
        <v>0</v>
      </c>
      <c r="K102" s="320">
        <v>16800</v>
      </c>
    </row>
    <row r="103" spans="1:12" ht="16.5" thickTop="1" thickBot="1" x14ac:dyDescent="0.3">
      <c r="A103" s="207" t="s">
        <v>213</v>
      </c>
      <c r="B103" s="216" t="s">
        <v>71</v>
      </c>
      <c r="C103" s="217"/>
      <c r="D103" s="218">
        <f t="shared" ref="D103:I103" si="32">SUM(D96:D102)</f>
        <v>93000</v>
      </c>
      <c r="E103" s="219">
        <f t="shared" si="32"/>
        <v>304800</v>
      </c>
      <c r="F103" s="385">
        <f t="shared" si="32"/>
        <v>93750</v>
      </c>
      <c r="G103" s="386">
        <f t="shared" si="32"/>
        <v>304800</v>
      </c>
      <c r="H103" s="218">
        <f t="shared" si="32"/>
        <v>111250</v>
      </c>
      <c r="I103" s="242">
        <f t="shared" si="32"/>
        <v>304800</v>
      </c>
      <c r="J103" s="218">
        <f t="shared" ref="J103:K103" si="33">SUM(J96:J102)</f>
        <v>111250</v>
      </c>
      <c r="K103" s="242">
        <f t="shared" si="33"/>
        <v>304800</v>
      </c>
    </row>
    <row r="104" spans="1:12" ht="15.75" thickTop="1" x14ac:dyDescent="0.25">
      <c r="A104" s="207" t="s">
        <v>214</v>
      </c>
      <c r="B104" s="259" t="s">
        <v>38</v>
      </c>
      <c r="C104" s="252">
        <v>2324.5154000000002</v>
      </c>
      <c r="D104" s="292"/>
      <c r="E104" s="97">
        <v>190000</v>
      </c>
      <c r="F104" s="395">
        <v>34650</v>
      </c>
      <c r="G104" s="392">
        <v>190000</v>
      </c>
      <c r="H104" s="292">
        <v>34650</v>
      </c>
      <c r="I104" s="428">
        <v>190000</v>
      </c>
      <c r="J104" s="292">
        <v>34650</v>
      </c>
      <c r="K104" s="428">
        <v>190000</v>
      </c>
    </row>
    <row r="105" spans="1:12" ht="15.75" thickBot="1" x14ac:dyDescent="0.3">
      <c r="A105" s="207" t="s">
        <v>215</v>
      </c>
      <c r="B105" s="293" t="s">
        <v>269</v>
      </c>
      <c r="C105" s="296" t="s">
        <v>322</v>
      </c>
      <c r="D105" s="295"/>
      <c r="E105" s="99">
        <v>400000</v>
      </c>
      <c r="F105" s="397"/>
      <c r="G105" s="398">
        <v>400000</v>
      </c>
      <c r="H105" s="295"/>
      <c r="I105" s="320">
        <v>400000</v>
      </c>
      <c r="J105" s="295"/>
      <c r="K105" s="320">
        <v>400000</v>
      </c>
    </row>
    <row r="106" spans="1:12" ht="16.5" thickTop="1" thickBot="1" x14ac:dyDescent="0.3">
      <c r="A106" s="207" t="s">
        <v>216</v>
      </c>
      <c r="B106" s="216" t="s">
        <v>39</v>
      </c>
      <c r="C106" s="217"/>
      <c r="D106" s="218">
        <f>SUM(D104:D105)</f>
        <v>0</v>
      </c>
      <c r="E106" s="219">
        <f>SUM(E104+E105)</f>
        <v>590000</v>
      </c>
      <c r="F106" s="385">
        <f>SUM(F104:F105)</f>
        <v>34650</v>
      </c>
      <c r="G106" s="386">
        <f>SUM(G104+G105)</f>
        <v>590000</v>
      </c>
      <c r="H106" s="218">
        <f>SUM(H104:H105)</f>
        <v>34650</v>
      </c>
      <c r="I106" s="242">
        <f>SUM(I104+I105)</f>
        <v>590000</v>
      </c>
      <c r="J106" s="218">
        <f>SUM(J104:J105)</f>
        <v>34650</v>
      </c>
      <c r="K106" s="242">
        <f>SUM(K104+K105)</f>
        <v>590000</v>
      </c>
    </row>
    <row r="107" spans="1:12" ht="15.75" thickTop="1" x14ac:dyDescent="0.25">
      <c r="A107" s="207" t="s">
        <v>217</v>
      </c>
      <c r="B107" s="259" t="s">
        <v>36</v>
      </c>
      <c r="C107" s="252">
        <v>2139</v>
      </c>
      <c r="D107" s="112">
        <v>5000</v>
      </c>
      <c r="E107" s="84"/>
      <c r="F107" s="364">
        <v>5000</v>
      </c>
      <c r="G107" s="365"/>
      <c r="H107" s="112">
        <v>5000</v>
      </c>
      <c r="I107" s="67"/>
      <c r="J107" s="112">
        <v>5000</v>
      </c>
      <c r="K107" s="67"/>
    </row>
    <row r="108" spans="1:12" x14ac:dyDescent="0.25">
      <c r="A108" s="207" t="s">
        <v>218</v>
      </c>
      <c r="B108" s="277" t="s">
        <v>287</v>
      </c>
      <c r="C108" s="297" t="s">
        <v>40</v>
      </c>
      <c r="D108" s="101"/>
      <c r="E108" s="102">
        <v>2000</v>
      </c>
      <c r="F108" s="399"/>
      <c r="G108" s="400">
        <v>2344</v>
      </c>
      <c r="H108" s="101"/>
      <c r="I108" s="429">
        <v>2344</v>
      </c>
      <c r="J108" s="101"/>
      <c r="K108" s="429">
        <v>2344</v>
      </c>
    </row>
    <row r="109" spans="1:12" x14ac:dyDescent="0.25">
      <c r="A109" s="207" t="s">
        <v>219</v>
      </c>
      <c r="B109" s="277" t="s">
        <v>262</v>
      </c>
      <c r="C109" s="297">
        <v>5151</v>
      </c>
      <c r="D109" s="101"/>
      <c r="E109" s="102">
        <v>3000</v>
      </c>
      <c r="F109" s="399"/>
      <c r="G109" s="400">
        <v>3000</v>
      </c>
      <c r="H109" s="101"/>
      <c r="I109" s="429">
        <v>3000</v>
      </c>
      <c r="J109" s="101"/>
      <c r="K109" s="429">
        <v>3000</v>
      </c>
    </row>
    <row r="110" spans="1:12" ht="15.75" thickBot="1" x14ac:dyDescent="0.3">
      <c r="A110" s="207" t="s">
        <v>220</v>
      </c>
      <c r="B110" s="277" t="s">
        <v>288</v>
      </c>
      <c r="C110" s="298">
        <v>5171</v>
      </c>
      <c r="D110" s="105"/>
      <c r="E110" s="106">
        <v>30000</v>
      </c>
      <c r="F110" s="401"/>
      <c r="G110" s="404">
        <v>29656</v>
      </c>
      <c r="H110" s="105"/>
      <c r="I110" s="430">
        <v>119656</v>
      </c>
      <c r="J110" s="105"/>
      <c r="K110" s="430">
        <v>119656</v>
      </c>
      <c r="L110" s="329"/>
    </row>
    <row r="111" spans="1:12" ht="16.5" thickTop="1" thickBot="1" x14ac:dyDescent="0.3">
      <c r="A111" s="207" t="s">
        <v>221</v>
      </c>
      <c r="B111" s="216" t="s">
        <v>97</v>
      </c>
      <c r="C111" s="221"/>
      <c r="D111" s="222">
        <f t="shared" ref="D111:E111" si="34">SUM(D107:D110)</f>
        <v>5000</v>
      </c>
      <c r="E111" s="223">
        <f t="shared" si="34"/>
        <v>35000</v>
      </c>
      <c r="F111" s="402">
        <f t="shared" ref="F111:I111" si="35">SUM(F107:F110)</f>
        <v>5000</v>
      </c>
      <c r="G111" s="403">
        <f t="shared" si="35"/>
        <v>35000</v>
      </c>
      <c r="H111" s="222">
        <f t="shared" si="35"/>
        <v>5000</v>
      </c>
      <c r="I111" s="431">
        <f t="shared" si="35"/>
        <v>125000</v>
      </c>
      <c r="J111" s="222">
        <f t="shared" ref="J111:K111" si="36">SUM(J107:J110)</f>
        <v>5000</v>
      </c>
      <c r="K111" s="431">
        <f t="shared" si="36"/>
        <v>125000</v>
      </c>
    </row>
    <row r="112" spans="1:12" ht="15.75" thickTop="1" x14ac:dyDescent="0.25">
      <c r="A112" s="207" t="s">
        <v>222</v>
      </c>
      <c r="B112" s="274" t="s">
        <v>385</v>
      </c>
      <c r="C112" s="275" t="s">
        <v>384</v>
      </c>
      <c r="D112" s="262">
        <v>100000</v>
      </c>
      <c r="E112" s="76"/>
      <c r="F112" s="368">
        <v>100000</v>
      </c>
      <c r="G112" s="369"/>
      <c r="H112" s="262">
        <v>100000</v>
      </c>
      <c r="I112" s="59"/>
      <c r="J112" s="262">
        <v>100000</v>
      </c>
      <c r="K112" s="59"/>
    </row>
    <row r="113" spans="1:12" x14ac:dyDescent="0.25">
      <c r="A113" s="207" t="s">
        <v>223</v>
      </c>
      <c r="B113" s="277" t="s">
        <v>289</v>
      </c>
      <c r="C113" s="297">
        <v>3111.5165000000002</v>
      </c>
      <c r="D113" s="101">
        <v>15000000</v>
      </c>
      <c r="E113" s="102">
        <v>1000</v>
      </c>
      <c r="F113" s="399">
        <v>18000000</v>
      </c>
      <c r="G113" s="400">
        <v>1000</v>
      </c>
      <c r="H113" s="101">
        <v>19500000</v>
      </c>
      <c r="I113" s="429">
        <v>1000</v>
      </c>
      <c r="J113" s="101">
        <v>19500000</v>
      </c>
      <c r="K113" s="429">
        <v>1000</v>
      </c>
      <c r="L113" s="329"/>
    </row>
    <row r="114" spans="1:12" x14ac:dyDescent="0.25">
      <c r="A114" s="207" t="s">
        <v>224</v>
      </c>
      <c r="B114" s="277" t="s">
        <v>290</v>
      </c>
      <c r="C114" s="297" t="s">
        <v>420</v>
      </c>
      <c r="D114" s="101">
        <v>10000</v>
      </c>
      <c r="E114" s="102">
        <v>3000</v>
      </c>
      <c r="F114" s="399">
        <v>10000</v>
      </c>
      <c r="G114" s="400">
        <v>3000</v>
      </c>
      <c r="H114" s="101">
        <v>10000</v>
      </c>
      <c r="I114" s="429">
        <v>3000</v>
      </c>
      <c r="J114" s="101">
        <v>10000</v>
      </c>
      <c r="K114" s="429">
        <v>3000</v>
      </c>
    </row>
    <row r="115" spans="1:12" ht="15.75" thickBot="1" x14ac:dyDescent="0.3">
      <c r="A115" s="207" t="s">
        <v>225</v>
      </c>
      <c r="B115" s="299" t="s">
        <v>387</v>
      </c>
      <c r="C115" s="300" t="s">
        <v>386</v>
      </c>
      <c r="D115" s="105">
        <v>10000</v>
      </c>
      <c r="E115" s="106">
        <v>50000</v>
      </c>
      <c r="F115" s="401">
        <v>10000</v>
      </c>
      <c r="G115" s="404">
        <v>50000</v>
      </c>
      <c r="H115" s="105">
        <v>10000</v>
      </c>
      <c r="I115" s="430">
        <v>50000</v>
      </c>
      <c r="J115" s="105">
        <v>10000</v>
      </c>
      <c r="K115" s="430">
        <v>50000</v>
      </c>
    </row>
    <row r="116" spans="1:12" ht="16.5" thickTop="1" thickBot="1" x14ac:dyDescent="0.3">
      <c r="A116" s="207" t="s">
        <v>226</v>
      </c>
      <c r="B116" s="216" t="s">
        <v>101</v>
      </c>
      <c r="C116" s="221"/>
      <c r="D116" s="224">
        <f t="shared" ref="D116:I116" si="37">SUM(D112:D115)</f>
        <v>15120000</v>
      </c>
      <c r="E116" s="219">
        <f t="shared" si="37"/>
        <v>54000</v>
      </c>
      <c r="F116" s="405">
        <f t="shared" si="37"/>
        <v>18120000</v>
      </c>
      <c r="G116" s="386">
        <f t="shared" si="37"/>
        <v>54000</v>
      </c>
      <c r="H116" s="224">
        <f t="shared" si="37"/>
        <v>19620000</v>
      </c>
      <c r="I116" s="242">
        <f t="shared" si="37"/>
        <v>54000</v>
      </c>
      <c r="J116" s="224">
        <f t="shared" ref="J116:K116" si="38">SUM(J112:J115)</f>
        <v>19620000</v>
      </c>
      <c r="K116" s="242">
        <f t="shared" si="38"/>
        <v>54000</v>
      </c>
    </row>
    <row r="117" spans="1:12" ht="16.5" thickTop="1" thickBot="1" x14ac:dyDescent="0.3">
      <c r="A117" s="207" t="s">
        <v>227</v>
      </c>
      <c r="B117" s="301" t="s">
        <v>388</v>
      </c>
      <c r="C117" s="302">
        <v>6460</v>
      </c>
      <c r="D117" s="303">
        <v>0</v>
      </c>
      <c r="E117" s="108">
        <v>0</v>
      </c>
      <c r="F117" s="406">
        <v>0</v>
      </c>
      <c r="G117" s="407">
        <v>0</v>
      </c>
      <c r="H117" s="303">
        <v>0</v>
      </c>
      <c r="I117" s="432">
        <v>0</v>
      </c>
      <c r="J117" s="303">
        <v>0</v>
      </c>
      <c r="K117" s="432">
        <v>0</v>
      </c>
    </row>
    <row r="118" spans="1:12" ht="16.5" thickTop="1" thickBot="1" x14ac:dyDescent="0.3">
      <c r="A118" s="207" t="s">
        <v>228</v>
      </c>
      <c r="B118" s="216" t="s">
        <v>370</v>
      </c>
      <c r="C118" s="217"/>
      <c r="D118" s="218">
        <f t="shared" ref="D118:E118" si="39">SUM(D117)</f>
        <v>0</v>
      </c>
      <c r="E118" s="219">
        <f t="shared" si="39"/>
        <v>0</v>
      </c>
      <c r="F118" s="385">
        <f t="shared" ref="F118:I118" si="40">SUM(F117)</f>
        <v>0</v>
      </c>
      <c r="G118" s="386">
        <f t="shared" si="40"/>
        <v>0</v>
      </c>
      <c r="H118" s="218">
        <f t="shared" si="40"/>
        <v>0</v>
      </c>
      <c r="I118" s="242">
        <f t="shared" si="40"/>
        <v>0</v>
      </c>
      <c r="J118" s="218">
        <f t="shared" ref="J118:K118" si="41">SUM(J117)</f>
        <v>0</v>
      </c>
      <c r="K118" s="242">
        <f t="shared" si="41"/>
        <v>0</v>
      </c>
    </row>
    <row r="119" spans="1:12" ht="16.5" thickTop="1" thickBot="1" x14ac:dyDescent="0.3">
      <c r="A119" s="207" t="s">
        <v>229</v>
      </c>
      <c r="B119" s="301" t="s">
        <v>43</v>
      </c>
      <c r="C119" s="302">
        <v>2111.5169000000001</v>
      </c>
      <c r="D119" s="303">
        <v>1000</v>
      </c>
      <c r="E119" s="108">
        <v>0</v>
      </c>
      <c r="F119" s="406">
        <v>1000</v>
      </c>
      <c r="G119" s="407">
        <v>0</v>
      </c>
      <c r="H119" s="303">
        <v>1000</v>
      </c>
      <c r="I119" s="432">
        <v>0</v>
      </c>
      <c r="J119" s="303">
        <v>1000</v>
      </c>
      <c r="K119" s="432">
        <v>0</v>
      </c>
    </row>
    <row r="120" spans="1:12" ht="16.5" thickTop="1" thickBot="1" x14ac:dyDescent="0.3">
      <c r="A120" s="207" t="s">
        <v>325</v>
      </c>
      <c r="B120" s="216" t="s">
        <v>98</v>
      </c>
      <c r="C120" s="217"/>
      <c r="D120" s="218">
        <f t="shared" ref="D120:I120" si="42">SUM(D119)</f>
        <v>1000</v>
      </c>
      <c r="E120" s="219">
        <f t="shared" si="42"/>
        <v>0</v>
      </c>
      <c r="F120" s="385">
        <f t="shared" si="42"/>
        <v>1000</v>
      </c>
      <c r="G120" s="386">
        <f t="shared" si="42"/>
        <v>0</v>
      </c>
      <c r="H120" s="218">
        <f t="shared" si="42"/>
        <v>1000</v>
      </c>
      <c r="I120" s="242">
        <f t="shared" si="42"/>
        <v>0</v>
      </c>
      <c r="J120" s="218">
        <f t="shared" ref="J120:K120" si="43">SUM(J119)</f>
        <v>1000</v>
      </c>
      <c r="K120" s="242">
        <f t="shared" si="43"/>
        <v>0</v>
      </c>
    </row>
    <row r="121" spans="1:12" ht="16.5" thickTop="1" thickBot="1" x14ac:dyDescent="0.3">
      <c r="A121" s="207" t="s">
        <v>230</v>
      </c>
      <c r="B121" s="301" t="s">
        <v>43</v>
      </c>
      <c r="C121" s="302">
        <v>2111.5169000000001</v>
      </c>
      <c r="D121" s="303">
        <v>350000</v>
      </c>
      <c r="E121" s="108">
        <v>500000</v>
      </c>
      <c r="F121" s="406">
        <v>350000</v>
      </c>
      <c r="G121" s="407">
        <v>500000</v>
      </c>
      <c r="H121" s="303">
        <v>350000</v>
      </c>
      <c r="I121" s="432">
        <v>500000</v>
      </c>
      <c r="J121" s="303">
        <v>350000</v>
      </c>
      <c r="K121" s="432">
        <v>500000</v>
      </c>
    </row>
    <row r="122" spans="1:12" ht="16.5" thickTop="1" thickBot="1" x14ac:dyDescent="0.3">
      <c r="A122" s="207" t="s">
        <v>231</v>
      </c>
      <c r="B122" s="216" t="s">
        <v>99</v>
      </c>
      <c r="C122" s="217"/>
      <c r="D122" s="218">
        <f t="shared" ref="D122:I122" si="44">SUM(D121)</f>
        <v>350000</v>
      </c>
      <c r="E122" s="219">
        <f t="shared" si="44"/>
        <v>500000</v>
      </c>
      <c r="F122" s="385">
        <f t="shared" si="44"/>
        <v>350000</v>
      </c>
      <c r="G122" s="386">
        <f t="shared" si="44"/>
        <v>500000</v>
      </c>
      <c r="H122" s="218">
        <f t="shared" si="44"/>
        <v>350000</v>
      </c>
      <c r="I122" s="242">
        <f t="shared" si="44"/>
        <v>500000</v>
      </c>
      <c r="J122" s="218">
        <f t="shared" ref="J122:K122" si="45">SUM(J121)</f>
        <v>350000</v>
      </c>
      <c r="K122" s="242">
        <f t="shared" si="45"/>
        <v>500000</v>
      </c>
    </row>
    <row r="123" spans="1:12" ht="16.5" thickTop="1" thickBot="1" x14ac:dyDescent="0.3">
      <c r="A123" s="207" t="s">
        <v>232</v>
      </c>
      <c r="B123" s="301" t="s">
        <v>44</v>
      </c>
      <c r="C123" s="302">
        <v>2111.5169000000001</v>
      </c>
      <c r="D123" s="303">
        <v>200000</v>
      </c>
      <c r="E123" s="108">
        <v>200000</v>
      </c>
      <c r="F123" s="406">
        <v>200000</v>
      </c>
      <c r="G123" s="407">
        <v>200000</v>
      </c>
      <c r="H123" s="303">
        <v>200000</v>
      </c>
      <c r="I123" s="432">
        <v>200000</v>
      </c>
      <c r="J123" s="303">
        <v>200000</v>
      </c>
      <c r="K123" s="432">
        <v>200000</v>
      </c>
    </row>
    <row r="124" spans="1:12" ht="16.5" thickTop="1" thickBot="1" x14ac:dyDescent="0.3">
      <c r="A124" s="207" t="s">
        <v>233</v>
      </c>
      <c r="B124" s="246" t="s">
        <v>418</v>
      </c>
      <c r="C124" s="247"/>
      <c r="D124" s="218">
        <f t="shared" ref="D124:I124" si="46">SUM(D123)</f>
        <v>200000</v>
      </c>
      <c r="E124" s="219">
        <f t="shared" si="46"/>
        <v>200000</v>
      </c>
      <c r="F124" s="385">
        <f t="shared" si="46"/>
        <v>200000</v>
      </c>
      <c r="G124" s="386">
        <f t="shared" si="46"/>
        <v>200000</v>
      </c>
      <c r="H124" s="218">
        <f t="shared" si="46"/>
        <v>200000</v>
      </c>
      <c r="I124" s="242">
        <f t="shared" si="46"/>
        <v>200000</v>
      </c>
      <c r="J124" s="218">
        <f t="shared" ref="J124:K124" si="47">SUM(J123)</f>
        <v>200000</v>
      </c>
      <c r="K124" s="242">
        <f t="shared" si="47"/>
        <v>200000</v>
      </c>
    </row>
    <row r="125" spans="1:12" ht="16.5" thickTop="1" thickBot="1" x14ac:dyDescent="0.3">
      <c r="A125" s="207" t="s">
        <v>234</v>
      </c>
      <c r="B125" s="165" t="s">
        <v>438</v>
      </c>
      <c r="C125" s="22">
        <v>5169</v>
      </c>
      <c r="D125" s="303">
        <v>0</v>
      </c>
      <c r="E125" s="108">
        <v>2000</v>
      </c>
      <c r="F125" s="406">
        <v>0</v>
      </c>
      <c r="G125" s="407">
        <v>2000</v>
      </c>
      <c r="H125" s="303">
        <v>0</v>
      </c>
      <c r="I125" s="432">
        <v>2000</v>
      </c>
      <c r="J125" s="303">
        <v>0</v>
      </c>
      <c r="K125" s="432">
        <v>2000</v>
      </c>
    </row>
    <row r="126" spans="1:12" ht="16.5" thickTop="1" thickBot="1" x14ac:dyDescent="0.3">
      <c r="A126" s="207" t="s">
        <v>235</v>
      </c>
      <c r="B126" s="216" t="s">
        <v>439</v>
      </c>
      <c r="C126" s="217"/>
      <c r="D126" s="218">
        <f t="shared" ref="D126:I126" si="48">SUM(D125)</f>
        <v>0</v>
      </c>
      <c r="E126" s="219">
        <f t="shared" si="48"/>
        <v>2000</v>
      </c>
      <c r="F126" s="385">
        <f t="shared" si="48"/>
        <v>0</v>
      </c>
      <c r="G126" s="386">
        <f t="shared" si="48"/>
        <v>2000</v>
      </c>
      <c r="H126" s="218">
        <f t="shared" si="48"/>
        <v>0</v>
      </c>
      <c r="I126" s="242">
        <f t="shared" si="48"/>
        <v>2000</v>
      </c>
      <c r="J126" s="218">
        <f t="shared" ref="J126:K126" si="49">SUM(J125)</f>
        <v>0</v>
      </c>
      <c r="K126" s="242">
        <f t="shared" si="49"/>
        <v>2000</v>
      </c>
    </row>
    <row r="127" spans="1:12" ht="15.75" thickTop="1" x14ac:dyDescent="0.25">
      <c r="A127" s="207" t="s">
        <v>236</v>
      </c>
      <c r="B127" s="304" t="s">
        <v>310</v>
      </c>
      <c r="C127" s="254" t="s">
        <v>23</v>
      </c>
      <c r="D127" s="273"/>
      <c r="E127" s="80">
        <v>400000</v>
      </c>
      <c r="F127" s="362"/>
      <c r="G127" s="360">
        <v>400000</v>
      </c>
      <c r="H127" s="273"/>
      <c r="I127" s="51">
        <v>400000</v>
      </c>
      <c r="J127" s="273"/>
      <c r="K127" s="51">
        <v>400000</v>
      </c>
    </row>
    <row r="128" spans="1:12" x14ac:dyDescent="0.25">
      <c r="A128" s="207" t="s">
        <v>237</v>
      </c>
      <c r="B128" s="305" t="s">
        <v>330</v>
      </c>
      <c r="C128" s="255" t="s">
        <v>45</v>
      </c>
      <c r="D128" s="111"/>
      <c r="E128" s="86">
        <v>0</v>
      </c>
      <c r="F128" s="376"/>
      <c r="G128" s="361">
        <v>0</v>
      </c>
      <c r="H128" s="111"/>
      <c r="I128" s="49">
        <v>0</v>
      </c>
      <c r="J128" s="111"/>
      <c r="K128" s="49">
        <v>0</v>
      </c>
    </row>
    <row r="129" spans="1:11" x14ac:dyDescent="0.25">
      <c r="A129" s="207" t="s">
        <v>238</v>
      </c>
      <c r="B129" s="306" t="s">
        <v>291</v>
      </c>
      <c r="C129" s="252" t="s">
        <v>320</v>
      </c>
      <c r="D129" s="112"/>
      <c r="E129" s="84">
        <v>10000</v>
      </c>
      <c r="F129" s="364"/>
      <c r="G129" s="365">
        <v>6000</v>
      </c>
      <c r="H129" s="112"/>
      <c r="I129" s="67">
        <v>6000</v>
      </c>
      <c r="J129" s="112"/>
      <c r="K129" s="438">
        <v>1000</v>
      </c>
    </row>
    <row r="130" spans="1:11" ht="15.75" thickBot="1" x14ac:dyDescent="0.3">
      <c r="A130" s="207" t="s">
        <v>239</v>
      </c>
      <c r="B130" s="307" t="s">
        <v>390</v>
      </c>
      <c r="C130" s="297" t="s">
        <v>389</v>
      </c>
      <c r="D130" s="101"/>
      <c r="E130" s="102">
        <v>30000</v>
      </c>
      <c r="F130" s="399"/>
      <c r="G130" s="400">
        <v>34000</v>
      </c>
      <c r="H130" s="101"/>
      <c r="I130" s="429">
        <v>34000</v>
      </c>
      <c r="J130" s="101"/>
      <c r="K130" s="441">
        <v>39000</v>
      </c>
    </row>
    <row r="131" spans="1:11" ht="16.5" thickTop="1" thickBot="1" x14ac:dyDescent="0.3">
      <c r="A131" s="207" t="s">
        <v>240</v>
      </c>
      <c r="B131" s="246" t="s">
        <v>100</v>
      </c>
      <c r="C131" s="247"/>
      <c r="D131" s="218">
        <f t="shared" ref="D131:I131" si="50">SUM(D127:D130)</f>
        <v>0</v>
      </c>
      <c r="E131" s="219">
        <f t="shared" si="50"/>
        <v>440000</v>
      </c>
      <c r="F131" s="385">
        <f t="shared" si="50"/>
        <v>0</v>
      </c>
      <c r="G131" s="386">
        <f t="shared" si="50"/>
        <v>440000</v>
      </c>
      <c r="H131" s="218">
        <f t="shared" si="50"/>
        <v>0</v>
      </c>
      <c r="I131" s="242">
        <f t="shared" si="50"/>
        <v>440000</v>
      </c>
      <c r="J131" s="218">
        <f t="shared" ref="J131:K131" si="51">SUM(J127:J130)</f>
        <v>0</v>
      </c>
      <c r="K131" s="242">
        <f t="shared" si="51"/>
        <v>440000</v>
      </c>
    </row>
    <row r="132" spans="1:11" ht="16.5" thickTop="1" thickBot="1" x14ac:dyDescent="0.3">
      <c r="A132" s="207" t="s">
        <v>241</v>
      </c>
      <c r="B132" s="308" t="s">
        <v>391</v>
      </c>
      <c r="C132" s="254" t="s">
        <v>392</v>
      </c>
      <c r="D132" s="273"/>
      <c r="E132" s="108">
        <v>25000</v>
      </c>
      <c r="F132" s="362"/>
      <c r="G132" s="407">
        <v>25000</v>
      </c>
      <c r="H132" s="273"/>
      <c r="I132" s="432">
        <v>25000</v>
      </c>
      <c r="J132" s="273"/>
      <c r="K132" s="432">
        <v>25000</v>
      </c>
    </row>
    <row r="133" spans="1:11" ht="16.5" thickTop="1" thickBot="1" x14ac:dyDescent="0.3">
      <c r="A133" s="207" t="s">
        <v>242</v>
      </c>
      <c r="B133" s="246" t="s">
        <v>417</v>
      </c>
      <c r="C133" s="247"/>
      <c r="D133" s="218">
        <f t="shared" ref="D133:E133" si="52">SUM(D132)</f>
        <v>0</v>
      </c>
      <c r="E133" s="219">
        <f t="shared" si="52"/>
        <v>25000</v>
      </c>
      <c r="F133" s="385">
        <f t="shared" ref="F133:I133" si="53">SUM(F132)</f>
        <v>0</v>
      </c>
      <c r="G133" s="386">
        <f t="shared" si="53"/>
        <v>25000</v>
      </c>
      <c r="H133" s="218">
        <f t="shared" si="53"/>
        <v>0</v>
      </c>
      <c r="I133" s="242">
        <f t="shared" si="53"/>
        <v>25000</v>
      </c>
      <c r="J133" s="218">
        <f t="shared" ref="J133:K133" si="54">SUM(J132)</f>
        <v>0</v>
      </c>
      <c r="K133" s="242">
        <f t="shared" si="54"/>
        <v>25000</v>
      </c>
    </row>
    <row r="134" spans="1:11" ht="15.75" thickTop="1" x14ac:dyDescent="0.25">
      <c r="A134" s="207" t="s">
        <v>243</v>
      </c>
      <c r="B134" s="309" t="s">
        <v>292</v>
      </c>
      <c r="C134" s="252">
        <v>5134</v>
      </c>
      <c r="D134" s="124"/>
      <c r="E134" s="84">
        <v>10000</v>
      </c>
      <c r="F134" s="408"/>
      <c r="G134" s="365">
        <v>10000</v>
      </c>
      <c r="H134" s="124"/>
      <c r="I134" s="67">
        <v>10000</v>
      </c>
      <c r="J134" s="124"/>
      <c r="K134" s="67">
        <v>10000</v>
      </c>
    </row>
    <row r="135" spans="1:11" x14ac:dyDescent="0.25">
      <c r="A135" s="207" t="s">
        <v>244</v>
      </c>
      <c r="B135" s="310" t="s">
        <v>293</v>
      </c>
      <c r="C135" s="37" t="s">
        <v>47</v>
      </c>
      <c r="D135" s="311"/>
      <c r="E135" s="74">
        <v>30000</v>
      </c>
      <c r="F135" s="409"/>
      <c r="G135" s="359">
        <v>40000</v>
      </c>
      <c r="H135" s="311"/>
      <c r="I135" s="53">
        <v>40000</v>
      </c>
      <c r="J135" s="311"/>
      <c r="K135" s="53">
        <v>40000</v>
      </c>
    </row>
    <row r="136" spans="1:11" x14ac:dyDescent="0.25">
      <c r="A136" s="207" t="s">
        <v>245</v>
      </c>
      <c r="B136" s="310" t="s">
        <v>294</v>
      </c>
      <c r="C136" s="37" t="s">
        <v>331</v>
      </c>
      <c r="D136" s="311">
        <v>0</v>
      </c>
      <c r="E136" s="74">
        <v>30000</v>
      </c>
      <c r="F136" s="409">
        <v>1600</v>
      </c>
      <c r="G136" s="359">
        <v>30000</v>
      </c>
      <c r="H136" s="311">
        <v>1600</v>
      </c>
      <c r="I136" s="53">
        <v>30000</v>
      </c>
      <c r="J136" s="311">
        <v>1600</v>
      </c>
      <c r="K136" s="53">
        <v>30000</v>
      </c>
    </row>
    <row r="137" spans="1:11" x14ac:dyDescent="0.25">
      <c r="A137" s="207" t="s">
        <v>246</v>
      </c>
      <c r="B137" s="312" t="s">
        <v>273</v>
      </c>
      <c r="C137" s="269">
        <v>5155</v>
      </c>
      <c r="D137" s="313"/>
      <c r="E137" s="74">
        <v>5000</v>
      </c>
      <c r="F137" s="410"/>
      <c r="G137" s="359">
        <v>9000</v>
      </c>
      <c r="H137" s="313"/>
      <c r="I137" s="53">
        <v>9000</v>
      </c>
      <c r="J137" s="313"/>
      <c r="K137" s="53">
        <v>9000</v>
      </c>
    </row>
    <row r="138" spans="1:11" x14ac:dyDescent="0.25">
      <c r="A138" s="207" t="s">
        <v>247</v>
      </c>
      <c r="B138" s="312" t="s">
        <v>48</v>
      </c>
      <c r="C138" s="269">
        <v>5156</v>
      </c>
      <c r="D138" s="313"/>
      <c r="E138" s="74">
        <v>20000</v>
      </c>
      <c r="F138" s="410"/>
      <c r="G138" s="359">
        <v>20000</v>
      </c>
      <c r="H138" s="313"/>
      <c r="I138" s="53">
        <v>20000</v>
      </c>
      <c r="J138" s="313"/>
      <c r="K138" s="53">
        <v>20000</v>
      </c>
    </row>
    <row r="139" spans="1:11" x14ac:dyDescent="0.25">
      <c r="A139" s="207" t="s">
        <v>248</v>
      </c>
      <c r="B139" s="314" t="s">
        <v>288</v>
      </c>
      <c r="C139" s="37">
        <v>5171</v>
      </c>
      <c r="D139" s="311"/>
      <c r="E139" s="74">
        <v>70000</v>
      </c>
      <c r="F139" s="409"/>
      <c r="G139" s="359">
        <v>41000</v>
      </c>
      <c r="H139" s="311"/>
      <c r="I139" s="53">
        <v>41000</v>
      </c>
      <c r="J139" s="311"/>
      <c r="K139" s="53">
        <v>41000</v>
      </c>
    </row>
    <row r="140" spans="1:11" ht="15.75" thickBot="1" x14ac:dyDescent="0.3">
      <c r="A140" s="207" t="s">
        <v>249</v>
      </c>
      <c r="B140" s="314" t="s">
        <v>295</v>
      </c>
      <c r="C140" s="37" t="s">
        <v>49</v>
      </c>
      <c r="D140" s="311"/>
      <c r="E140" s="74">
        <v>20000</v>
      </c>
      <c r="F140" s="409"/>
      <c r="G140" s="359">
        <v>35000</v>
      </c>
      <c r="H140" s="311"/>
      <c r="I140" s="53">
        <v>35000</v>
      </c>
      <c r="J140" s="311"/>
      <c r="K140" s="53">
        <v>35000</v>
      </c>
    </row>
    <row r="141" spans="1:11" ht="16.5" thickTop="1" thickBot="1" x14ac:dyDescent="0.3">
      <c r="A141" s="207" t="s">
        <v>250</v>
      </c>
      <c r="B141" s="246" t="s">
        <v>103</v>
      </c>
      <c r="C141" s="247"/>
      <c r="D141" s="218">
        <f t="shared" ref="D141:I141" si="55">SUM(D134:D140)</f>
        <v>0</v>
      </c>
      <c r="E141" s="219">
        <f t="shared" si="55"/>
        <v>185000</v>
      </c>
      <c r="F141" s="385">
        <f t="shared" si="55"/>
        <v>1600</v>
      </c>
      <c r="G141" s="386">
        <f t="shared" si="55"/>
        <v>185000</v>
      </c>
      <c r="H141" s="218">
        <f t="shared" si="55"/>
        <v>1600</v>
      </c>
      <c r="I141" s="242">
        <f t="shared" si="55"/>
        <v>185000</v>
      </c>
      <c r="J141" s="218">
        <f t="shared" ref="J141:K141" si="56">SUM(J134:J140)</f>
        <v>1600</v>
      </c>
      <c r="K141" s="242">
        <f t="shared" si="56"/>
        <v>185000</v>
      </c>
    </row>
    <row r="142" spans="1:11" ht="16.5" thickTop="1" thickBot="1" x14ac:dyDescent="0.3">
      <c r="A142" s="207" t="s">
        <v>251</v>
      </c>
      <c r="B142" s="308" t="s">
        <v>46</v>
      </c>
      <c r="C142" s="254" t="s">
        <v>468</v>
      </c>
      <c r="D142" s="273"/>
      <c r="E142" s="108">
        <v>60000</v>
      </c>
      <c r="F142" s="362"/>
      <c r="G142" s="407">
        <v>60000</v>
      </c>
      <c r="H142" s="273"/>
      <c r="I142" s="432">
        <v>60000</v>
      </c>
      <c r="J142" s="273"/>
      <c r="K142" s="432">
        <v>60000</v>
      </c>
    </row>
    <row r="143" spans="1:11" ht="16.5" thickTop="1" thickBot="1" x14ac:dyDescent="0.3">
      <c r="A143" s="207" t="s">
        <v>252</v>
      </c>
      <c r="B143" s="246" t="s">
        <v>462</v>
      </c>
      <c r="C143" s="247"/>
      <c r="D143" s="218">
        <f t="shared" ref="D143:I143" si="57">SUM(D142)</f>
        <v>0</v>
      </c>
      <c r="E143" s="219">
        <f t="shared" si="57"/>
        <v>60000</v>
      </c>
      <c r="F143" s="385">
        <f t="shared" si="57"/>
        <v>0</v>
      </c>
      <c r="G143" s="386">
        <f t="shared" si="57"/>
        <v>60000</v>
      </c>
      <c r="H143" s="218">
        <f t="shared" si="57"/>
        <v>0</v>
      </c>
      <c r="I143" s="242">
        <f t="shared" si="57"/>
        <v>60000</v>
      </c>
      <c r="J143" s="218">
        <f t="shared" ref="J143:K143" si="58">SUM(J142)</f>
        <v>0</v>
      </c>
      <c r="K143" s="242">
        <f t="shared" si="58"/>
        <v>60000</v>
      </c>
    </row>
    <row r="144" spans="1:11" ht="15.75" thickTop="1" x14ac:dyDescent="0.25">
      <c r="A144" s="207" t="s">
        <v>253</v>
      </c>
      <c r="B144" s="306" t="s">
        <v>50</v>
      </c>
      <c r="C144" s="252">
        <v>5023</v>
      </c>
      <c r="D144" s="124"/>
      <c r="E144" s="84">
        <v>830000</v>
      </c>
      <c r="F144" s="408"/>
      <c r="G144" s="365">
        <v>830000</v>
      </c>
      <c r="H144" s="124"/>
      <c r="I144" s="67">
        <v>830000</v>
      </c>
      <c r="J144" s="124"/>
      <c r="K144" s="67">
        <v>830000</v>
      </c>
    </row>
    <row r="145" spans="1:12" ht="15.75" thickBot="1" x14ac:dyDescent="0.3">
      <c r="A145" s="207" t="s">
        <v>254</v>
      </c>
      <c r="B145" s="315" t="s">
        <v>297</v>
      </c>
      <c r="C145" s="37" t="s">
        <v>51</v>
      </c>
      <c r="D145" s="126"/>
      <c r="E145" s="74">
        <v>230000</v>
      </c>
      <c r="F145" s="411"/>
      <c r="G145" s="359">
        <v>230000</v>
      </c>
      <c r="H145" s="126"/>
      <c r="I145" s="53">
        <v>230000</v>
      </c>
      <c r="J145" s="126"/>
      <c r="K145" s="53">
        <v>230000</v>
      </c>
    </row>
    <row r="146" spans="1:12" ht="16.5" thickTop="1" thickBot="1" x14ac:dyDescent="0.3">
      <c r="A146" s="207" t="s">
        <v>255</v>
      </c>
      <c r="B146" s="246" t="s">
        <v>104</v>
      </c>
      <c r="C146" s="247"/>
      <c r="D146" s="218">
        <f t="shared" ref="D146:I146" si="59">SUM(D144:D145)</f>
        <v>0</v>
      </c>
      <c r="E146" s="219">
        <f t="shared" si="59"/>
        <v>1060000</v>
      </c>
      <c r="F146" s="385">
        <f t="shared" si="59"/>
        <v>0</v>
      </c>
      <c r="G146" s="386">
        <f t="shared" si="59"/>
        <v>1060000</v>
      </c>
      <c r="H146" s="218">
        <f t="shared" si="59"/>
        <v>0</v>
      </c>
      <c r="I146" s="242">
        <f t="shared" si="59"/>
        <v>1060000</v>
      </c>
      <c r="J146" s="218">
        <f t="shared" ref="J146:K146" si="60">SUM(J144:J145)</f>
        <v>0</v>
      </c>
      <c r="K146" s="242">
        <f t="shared" si="60"/>
        <v>1060000</v>
      </c>
    </row>
    <row r="147" spans="1:12" ht="15.75" thickTop="1" x14ac:dyDescent="0.25">
      <c r="A147" s="207" t="s">
        <v>256</v>
      </c>
      <c r="B147" s="316" t="s">
        <v>300</v>
      </c>
      <c r="C147" s="36" t="s">
        <v>52</v>
      </c>
      <c r="D147" s="124"/>
      <c r="E147" s="84">
        <v>0</v>
      </c>
      <c r="F147" s="408"/>
      <c r="G147" s="365">
        <v>0</v>
      </c>
      <c r="H147" s="124"/>
      <c r="I147" s="67">
        <v>0</v>
      </c>
      <c r="J147" s="124"/>
      <c r="K147" s="67">
        <v>0</v>
      </c>
    </row>
    <row r="148" spans="1:12" ht="15.75" thickBot="1" x14ac:dyDescent="0.3">
      <c r="A148" s="207" t="s">
        <v>257</v>
      </c>
      <c r="B148" s="304" t="s">
        <v>301</v>
      </c>
      <c r="C148" s="37"/>
      <c r="D148" s="126"/>
      <c r="E148" s="74">
        <v>0</v>
      </c>
      <c r="F148" s="411"/>
      <c r="G148" s="359">
        <v>0</v>
      </c>
      <c r="H148" s="126"/>
      <c r="I148" s="53">
        <v>0</v>
      </c>
      <c r="J148" s="126"/>
      <c r="K148" s="53">
        <v>0</v>
      </c>
    </row>
    <row r="149" spans="1:12" ht="16.5" thickTop="1" thickBot="1" x14ac:dyDescent="0.3">
      <c r="A149" s="207" t="s">
        <v>258</v>
      </c>
      <c r="B149" s="246" t="s">
        <v>407</v>
      </c>
      <c r="C149" s="247"/>
      <c r="D149" s="218">
        <f>SUM(D147:D148)</f>
        <v>0</v>
      </c>
      <c r="E149" s="219">
        <f>SUM(E147+E148)</f>
        <v>0</v>
      </c>
      <c r="F149" s="385">
        <f>SUM(F147:F148)</f>
        <v>0</v>
      </c>
      <c r="G149" s="386">
        <f>SUM(G147+G148)</f>
        <v>0</v>
      </c>
      <c r="H149" s="218">
        <f>SUM(H147:H148)</f>
        <v>0</v>
      </c>
      <c r="I149" s="242">
        <f>SUM(I147+I148)</f>
        <v>0</v>
      </c>
      <c r="J149" s="218">
        <f>SUM(J147:J148)</f>
        <v>0</v>
      </c>
      <c r="K149" s="242">
        <f>SUM(K147+K148)</f>
        <v>0</v>
      </c>
    </row>
    <row r="150" spans="1:12" ht="15.75" thickTop="1" x14ac:dyDescent="0.25">
      <c r="A150" s="207" t="s">
        <v>311</v>
      </c>
      <c r="B150" s="316" t="s">
        <v>375</v>
      </c>
      <c r="C150" s="36" t="s">
        <v>472</v>
      </c>
      <c r="D150" s="292">
        <v>15000</v>
      </c>
      <c r="E150" s="97"/>
      <c r="F150" s="395">
        <v>15000</v>
      </c>
      <c r="G150" s="392"/>
      <c r="H150" s="292">
        <v>17000</v>
      </c>
      <c r="I150" s="428"/>
      <c r="J150" s="292">
        <v>17000</v>
      </c>
      <c r="K150" s="428"/>
      <c r="L150" s="329"/>
    </row>
    <row r="151" spans="1:12" x14ac:dyDescent="0.25">
      <c r="A151" s="207" t="s">
        <v>312</v>
      </c>
      <c r="B151" s="305" t="s">
        <v>302</v>
      </c>
      <c r="C151" s="255">
        <v>2324</v>
      </c>
      <c r="D151" s="111">
        <v>0</v>
      </c>
      <c r="E151" s="86"/>
      <c r="F151" s="376">
        <v>4570</v>
      </c>
      <c r="G151" s="361"/>
      <c r="H151" s="111">
        <v>4570</v>
      </c>
      <c r="I151" s="49"/>
      <c r="J151" s="111">
        <v>4570</v>
      </c>
      <c r="K151" s="49"/>
    </row>
    <row r="152" spans="1:12" x14ac:dyDescent="0.25">
      <c r="A152" s="207" t="s">
        <v>313</v>
      </c>
      <c r="B152" s="305" t="s">
        <v>303</v>
      </c>
      <c r="C152" s="255">
        <v>5011.5020999999997</v>
      </c>
      <c r="D152" s="111"/>
      <c r="E152" s="86">
        <v>600000</v>
      </c>
      <c r="F152" s="376"/>
      <c r="G152" s="361">
        <v>600000</v>
      </c>
      <c r="H152" s="111"/>
      <c r="I152" s="49">
        <v>600000</v>
      </c>
      <c r="J152" s="111"/>
      <c r="K152" s="49">
        <v>600000</v>
      </c>
    </row>
    <row r="153" spans="1:12" x14ac:dyDescent="0.25">
      <c r="A153" s="207" t="s">
        <v>314</v>
      </c>
      <c r="B153" s="305" t="s">
        <v>297</v>
      </c>
      <c r="C153" s="255" t="s">
        <v>53</v>
      </c>
      <c r="D153" s="111"/>
      <c r="E153" s="86">
        <v>150000</v>
      </c>
      <c r="F153" s="376"/>
      <c r="G153" s="361">
        <v>180000</v>
      </c>
      <c r="H153" s="111"/>
      <c r="I153" s="49">
        <v>180000</v>
      </c>
      <c r="J153" s="111"/>
      <c r="K153" s="49">
        <v>180000</v>
      </c>
    </row>
    <row r="154" spans="1:12" x14ac:dyDescent="0.25">
      <c r="A154" s="207" t="s">
        <v>315</v>
      </c>
      <c r="B154" s="305" t="s">
        <v>395</v>
      </c>
      <c r="C154" s="255" t="s">
        <v>394</v>
      </c>
      <c r="D154" s="111"/>
      <c r="E154" s="86">
        <v>5000</v>
      </c>
      <c r="F154" s="376"/>
      <c r="G154" s="361">
        <v>5000</v>
      </c>
      <c r="H154" s="111"/>
      <c r="I154" s="49">
        <v>5000</v>
      </c>
      <c r="J154" s="111"/>
      <c r="K154" s="49">
        <v>5000</v>
      </c>
    </row>
    <row r="155" spans="1:12" x14ac:dyDescent="0.25">
      <c r="A155" s="207" t="s">
        <v>332</v>
      </c>
      <c r="B155" s="305" t="s">
        <v>304</v>
      </c>
      <c r="C155" s="255" t="s">
        <v>305</v>
      </c>
      <c r="D155" s="111"/>
      <c r="E155" s="86">
        <v>120000</v>
      </c>
      <c r="F155" s="376"/>
      <c r="G155" s="361">
        <v>120000</v>
      </c>
      <c r="H155" s="111"/>
      <c r="I155" s="49">
        <v>120000</v>
      </c>
      <c r="J155" s="111"/>
      <c r="K155" s="49">
        <v>120000</v>
      </c>
    </row>
    <row r="156" spans="1:12" x14ac:dyDescent="0.25">
      <c r="A156" s="207" t="s">
        <v>333</v>
      </c>
      <c r="B156" s="305" t="s">
        <v>262</v>
      </c>
      <c r="C156" s="255">
        <v>5151</v>
      </c>
      <c r="D156" s="111"/>
      <c r="E156" s="86">
        <v>45000</v>
      </c>
      <c r="F156" s="376"/>
      <c r="G156" s="361">
        <v>45000</v>
      </c>
      <c r="H156" s="111"/>
      <c r="I156" s="49">
        <v>45000</v>
      </c>
      <c r="J156" s="111"/>
      <c r="K156" s="49">
        <v>45000</v>
      </c>
    </row>
    <row r="157" spans="1:12" x14ac:dyDescent="0.25">
      <c r="A157" s="207" t="s">
        <v>334</v>
      </c>
      <c r="B157" s="305" t="s">
        <v>306</v>
      </c>
      <c r="C157" s="255">
        <v>5154</v>
      </c>
      <c r="D157" s="111"/>
      <c r="E157" s="86">
        <v>90000</v>
      </c>
      <c r="F157" s="376"/>
      <c r="G157" s="361">
        <v>90000</v>
      </c>
      <c r="H157" s="111"/>
      <c r="I157" s="49">
        <v>90000</v>
      </c>
      <c r="J157" s="111"/>
      <c r="K157" s="49">
        <v>90000</v>
      </c>
    </row>
    <row r="158" spans="1:12" x14ac:dyDescent="0.25">
      <c r="A158" s="207" t="s">
        <v>335</v>
      </c>
      <c r="B158" s="305" t="s">
        <v>273</v>
      </c>
      <c r="C158" s="255">
        <v>5155</v>
      </c>
      <c r="D158" s="111"/>
      <c r="E158" s="86">
        <v>400000</v>
      </c>
      <c r="F158" s="376"/>
      <c r="G158" s="361">
        <v>340000</v>
      </c>
      <c r="H158" s="111"/>
      <c r="I158" s="49">
        <v>340000</v>
      </c>
      <c r="J158" s="111"/>
      <c r="K158" s="442">
        <v>430000</v>
      </c>
    </row>
    <row r="159" spans="1:12" x14ac:dyDescent="0.25">
      <c r="A159" s="207" t="s">
        <v>336</v>
      </c>
      <c r="B159" s="305" t="s">
        <v>48</v>
      </c>
      <c r="C159" s="255">
        <v>5156</v>
      </c>
      <c r="D159" s="111"/>
      <c r="E159" s="86">
        <v>35000</v>
      </c>
      <c r="F159" s="376"/>
      <c r="G159" s="361">
        <v>35000</v>
      </c>
      <c r="H159" s="111"/>
      <c r="I159" s="49">
        <v>35000</v>
      </c>
      <c r="J159" s="111"/>
      <c r="K159" s="49">
        <v>35000</v>
      </c>
    </row>
    <row r="160" spans="1:12" x14ac:dyDescent="0.25">
      <c r="A160" s="207" t="s">
        <v>337</v>
      </c>
      <c r="B160" s="305" t="s">
        <v>309</v>
      </c>
      <c r="C160" s="255" t="s">
        <v>79</v>
      </c>
      <c r="D160" s="111"/>
      <c r="E160" s="86">
        <v>60000</v>
      </c>
      <c r="F160" s="376"/>
      <c r="G160" s="361">
        <v>66000</v>
      </c>
      <c r="H160" s="111"/>
      <c r="I160" s="49">
        <v>66000</v>
      </c>
      <c r="J160" s="111"/>
      <c r="K160" s="49">
        <v>66000</v>
      </c>
    </row>
    <row r="161" spans="1:11" x14ac:dyDescent="0.25">
      <c r="A161" s="207" t="s">
        <v>338</v>
      </c>
      <c r="B161" s="305" t="s">
        <v>54</v>
      </c>
      <c r="C161" s="255">
        <v>5166</v>
      </c>
      <c r="D161" s="111"/>
      <c r="E161" s="86">
        <v>30000</v>
      </c>
      <c r="F161" s="376"/>
      <c r="G161" s="361">
        <v>30000</v>
      </c>
      <c r="H161" s="111"/>
      <c r="I161" s="49">
        <v>30000</v>
      </c>
      <c r="J161" s="111"/>
      <c r="K161" s="49">
        <v>30000</v>
      </c>
    </row>
    <row r="162" spans="1:11" x14ac:dyDescent="0.25">
      <c r="A162" s="207" t="s">
        <v>339</v>
      </c>
      <c r="B162" s="305" t="s">
        <v>307</v>
      </c>
      <c r="C162" s="255" t="s">
        <v>55</v>
      </c>
      <c r="D162" s="111"/>
      <c r="E162" s="86">
        <v>350000</v>
      </c>
      <c r="F162" s="376"/>
      <c r="G162" s="361">
        <v>344000</v>
      </c>
      <c r="H162" s="111"/>
      <c r="I162" s="49">
        <v>344000</v>
      </c>
      <c r="J162" s="111"/>
      <c r="K162" s="442">
        <v>254000</v>
      </c>
    </row>
    <row r="163" spans="1:11" x14ac:dyDescent="0.25">
      <c r="A163" s="207" t="s">
        <v>340</v>
      </c>
      <c r="B163" s="305" t="s">
        <v>56</v>
      </c>
      <c r="C163" s="255">
        <v>5173</v>
      </c>
      <c r="D163" s="111"/>
      <c r="E163" s="86">
        <v>500</v>
      </c>
      <c r="F163" s="376"/>
      <c r="G163" s="361">
        <v>500</v>
      </c>
      <c r="H163" s="111"/>
      <c r="I163" s="49">
        <v>500</v>
      </c>
      <c r="J163" s="111"/>
      <c r="K163" s="49">
        <v>500</v>
      </c>
    </row>
    <row r="164" spans="1:11" x14ac:dyDescent="0.25">
      <c r="A164" s="207" t="s">
        <v>341</v>
      </c>
      <c r="B164" s="305" t="s">
        <v>57</v>
      </c>
      <c r="C164" s="255">
        <v>5175</v>
      </c>
      <c r="D164" s="111"/>
      <c r="E164" s="86">
        <v>3000</v>
      </c>
      <c r="F164" s="376"/>
      <c r="G164" s="361">
        <v>3000</v>
      </c>
      <c r="H164" s="111"/>
      <c r="I164" s="49">
        <v>3000</v>
      </c>
      <c r="J164" s="111"/>
      <c r="K164" s="49">
        <v>3000</v>
      </c>
    </row>
    <row r="165" spans="1:11" x14ac:dyDescent="0.25">
      <c r="A165" s="207" t="s">
        <v>342</v>
      </c>
      <c r="B165" s="305" t="s">
        <v>58</v>
      </c>
      <c r="C165" s="255">
        <v>5182</v>
      </c>
      <c r="D165" s="111"/>
      <c r="E165" s="86">
        <v>0</v>
      </c>
      <c r="F165" s="376"/>
      <c r="G165" s="361">
        <v>0</v>
      </c>
      <c r="H165" s="111"/>
      <c r="I165" s="49">
        <v>0</v>
      </c>
      <c r="J165" s="111"/>
      <c r="K165" s="49">
        <v>0</v>
      </c>
    </row>
    <row r="166" spans="1:11" x14ac:dyDescent="0.25">
      <c r="A166" s="207" t="s">
        <v>343</v>
      </c>
      <c r="B166" s="305" t="s">
        <v>59</v>
      </c>
      <c r="C166" s="255">
        <v>5221</v>
      </c>
      <c r="D166" s="111"/>
      <c r="E166" s="86">
        <v>100000</v>
      </c>
      <c r="F166" s="376"/>
      <c r="G166" s="361">
        <v>100000</v>
      </c>
      <c r="H166" s="111"/>
      <c r="I166" s="49">
        <v>100000</v>
      </c>
      <c r="J166" s="111"/>
      <c r="K166" s="49">
        <v>100000</v>
      </c>
    </row>
    <row r="167" spans="1:11" x14ac:dyDescent="0.25">
      <c r="A167" s="207" t="s">
        <v>344</v>
      </c>
      <c r="B167" s="305" t="s">
        <v>470</v>
      </c>
      <c r="C167" s="255" t="s">
        <v>469</v>
      </c>
      <c r="D167" s="111"/>
      <c r="E167" s="86">
        <v>50000</v>
      </c>
      <c r="F167" s="376"/>
      <c r="G167" s="361">
        <v>80000</v>
      </c>
      <c r="H167" s="111"/>
      <c r="I167" s="49">
        <v>80000</v>
      </c>
      <c r="J167" s="111"/>
      <c r="K167" s="49">
        <v>80000</v>
      </c>
    </row>
    <row r="168" spans="1:11" x14ac:dyDescent="0.25">
      <c r="A168" s="207" t="s">
        <v>345</v>
      </c>
      <c r="B168" s="305" t="s">
        <v>61</v>
      </c>
      <c r="C168" s="255">
        <v>5321</v>
      </c>
      <c r="D168" s="111"/>
      <c r="E168" s="86">
        <v>5000</v>
      </c>
      <c r="F168" s="376"/>
      <c r="G168" s="361">
        <v>5000</v>
      </c>
      <c r="H168" s="111"/>
      <c r="I168" s="49">
        <v>5000</v>
      </c>
      <c r="J168" s="111"/>
      <c r="K168" s="49">
        <v>5000</v>
      </c>
    </row>
    <row r="169" spans="1:11" x14ac:dyDescent="0.25">
      <c r="A169" s="207" t="s">
        <v>346</v>
      </c>
      <c r="B169" s="305" t="s">
        <v>62</v>
      </c>
      <c r="C169" s="255">
        <v>5329</v>
      </c>
      <c r="D169" s="111"/>
      <c r="E169" s="86">
        <v>60000</v>
      </c>
      <c r="F169" s="376"/>
      <c r="G169" s="361">
        <v>60000</v>
      </c>
      <c r="H169" s="111"/>
      <c r="I169" s="49">
        <v>60000</v>
      </c>
      <c r="J169" s="111"/>
      <c r="K169" s="49">
        <v>60000</v>
      </c>
    </row>
    <row r="170" spans="1:11" x14ac:dyDescent="0.25">
      <c r="A170" s="207" t="s">
        <v>347</v>
      </c>
      <c r="B170" s="305" t="s">
        <v>323</v>
      </c>
      <c r="C170" s="255">
        <v>5339</v>
      </c>
      <c r="D170" s="317"/>
      <c r="E170" s="86">
        <v>10200</v>
      </c>
      <c r="F170" s="412"/>
      <c r="G170" s="361">
        <v>10200</v>
      </c>
      <c r="H170" s="317"/>
      <c r="I170" s="49">
        <v>10200</v>
      </c>
      <c r="J170" s="317"/>
      <c r="K170" s="49">
        <v>10200</v>
      </c>
    </row>
    <row r="171" spans="1:11" x14ac:dyDescent="0.25">
      <c r="A171" s="207" t="s">
        <v>348</v>
      </c>
      <c r="B171" s="318" t="s">
        <v>63</v>
      </c>
      <c r="C171" s="283">
        <v>5363.5365000000002</v>
      </c>
      <c r="D171" s="291"/>
      <c r="E171" s="86">
        <v>2000</v>
      </c>
      <c r="F171" s="394"/>
      <c r="G171" s="361">
        <v>2000</v>
      </c>
      <c r="H171" s="291"/>
      <c r="I171" s="49">
        <v>2000</v>
      </c>
      <c r="J171" s="291"/>
      <c r="K171" s="49">
        <v>2000</v>
      </c>
    </row>
    <row r="172" spans="1:11" x14ac:dyDescent="0.25">
      <c r="A172" s="207" t="s">
        <v>349</v>
      </c>
      <c r="B172" s="305" t="s">
        <v>64</v>
      </c>
      <c r="C172" s="255">
        <v>5660</v>
      </c>
      <c r="D172" s="317"/>
      <c r="E172" s="86">
        <v>20000</v>
      </c>
      <c r="F172" s="412"/>
      <c r="G172" s="361">
        <v>20000</v>
      </c>
      <c r="H172" s="317"/>
      <c r="I172" s="49">
        <v>20000</v>
      </c>
      <c r="J172" s="317"/>
      <c r="K172" s="49">
        <v>20000</v>
      </c>
    </row>
    <row r="173" spans="1:11" x14ac:dyDescent="0.25">
      <c r="A173" s="207" t="s">
        <v>350</v>
      </c>
      <c r="B173" s="305" t="s">
        <v>443</v>
      </c>
      <c r="C173" s="255">
        <v>6122</v>
      </c>
      <c r="D173" s="317"/>
      <c r="E173" s="86">
        <v>0</v>
      </c>
      <c r="F173" s="412"/>
      <c r="G173" s="361">
        <v>0</v>
      </c>
      <c r="H173" s="317"/>
      <c r="I173" s="49">
        <v>0</v>
      </c>
      <c r="J173" s="317"/>
      <c r="K173" s="49">
        <v>0</v>
      </c>
    </row>
    <row r="174" spans="1:11" ht="15.75" thickBot="1" x14ac:dyDescent="0.3">
      <c r="A174" s="207" t="s">
        <v>351</v>
      </c>
      <c r="B174" s="318" t="s">
        <v>444</v>
      </c>
      <c r="C174" s="283">
        <v>6125</v>
      </c>
      <c r="D174" s="291"/>
      <c r="E174" s="86">
        <v>0</v>
      </c>
      <c r="F174" s="394"/>
      <c r="G174" s="361">
        <v>0</v>
      </c>
      <c r="H174" s="291"/>
      <c r="I174" s="49">
        <v>0</v>
      </c>
      <c r="J174" s="291"/>
      <c r="K174" s="49">
        <v>0</v>
      </c>
    </row>
    <row r="175" spans="1:11" ht="16.5" thickTop="1" thickBot="1" x14ac:dyDescent="0.3">
      <c r="A175" s="207" t="s">
        <v>352</v>
      </c>
      <c r="B175" s="246" t="s">
        <v>105</v>
      </c>
      <c r="C175" s="247"/>
      <c r="D175" s="218">
        <f>SUM(D150:D172)</f>
        <v>15000</v>
      </c>
      <c r="E175" s="219">
        <f>SUM(E150:E174)</f>
        <v>2135700</v>
      </c>
      <c r="F175" s="385">
        <f>SUM(F150:F172)</f>
        <v>19570</v>
      </c>
      <c r="G175" s="386">
        <f>SUM(G150:G174)</f>
        <v>2135700</v>
      </c>
      <c r="H175" s="218">
        <f>SUM(H150:H172)</f>
        <v>21570</v>
      </c>
      <c r="I175" s="242">
        <f>SUM(I150:I174)</f>
        <v>2135700</v>
      </c>
      <c r="J175" s="218">
        <f>SUM(J150:J172)</f>
        <v>21570</v>
      </c>
      <c r="K175" s="242">
        <f>SUM(K150:K174)</f>
        <v>2135700</v>
      </c>
    </row>
    <row r="176" spans="1:11" ht="16.5" thickTop="1" thickBot="1" x14ac:dyDescent="0.3">
      <c r="A176" s="207" t="s">
        <v>353</v>
      </c>
      <c r="B176" s="308" t="s">
        <v>467</v>
      </c>
      <c r="C176" s="302">
        <v>5499</v>
      </c>
      <c r="D176" s="273">
        <v>0</v>
      </c>
      <c r="E176" s="108">
        <v>0</v>
      </c>
      <c r="F176" s="362">
        <v>0</v>
      </c>
      <c r="G176" s="407">
        <v>10000</v>
      </c>
      <c r="H176" s="273">
        <v>0</v>
      </c>
      <c r="I176" s="432">
        <v>10000</v>
      </c>
      <c r="J176" s="273">
        <v>0</v>
      </c>
      <c r="K176" s="432">
        <v>10000</v>
      </c>
    </row>
    <row r="177" spans="1:12" ht="16.5" thickTop="1" thickBot="1" x14ac:dyDescent="0.3">
      <c r="A177" s="207" t="s">
        <v>354</v>
      </c>
      <c r="B177" s="246" t="s">
        <v>466</v>
      </c>
      <c r="C177" s="247"/>
      <c r="D177" s="218">
        <f t="shared" ref="D177:E177" si="61">SUM(D176)</f>
        <v>0</v>
      </c>
      <c r="E177" s="219">
        <f t="shared" si="61"/>
        <v>0</v>
      </c>
      <c r="F177" s="385">
        <f t="shared" ref="F177:I177" si="62">SUM(F176)</f>
        <v>0</v>
      </c>
      <c r="G177" s="386">
        <f t="shared" si="62"/>
        <v>10000</v>
      </c>
      <c r="H177" s="218">
        <f t="shared" si="62"/>
        <v>0</v>
      </c>
      <c r="I177" s="242">
        <f t="shared" si="62"/>
        <v>10000</v>
      </c>
      <c r="J177" s="218">
        <f t="shared" ref="J177:K177" si="63">SUM(J176)</f>
        <v>0</v>
      </c>
      <c r="K177" s="242">
        <f t="shared" si="63"/>
        <v>10000</v>
      </c>
    </row>
    <row r="178" spans="1:12" ht="16.5" thickTop="1" thickBot="1" x14ac:dyDescent="0.3">
      <c r="A178" s="207" t="s">
        <v>355</v>
      </c>
      <c r="B178" s="308" t="s">
        <v>308</v>
      </c>
      <c r="C178" s="302" t="s">
        <v>369</v>
      </c>
      <c r="D178" s="273">
        <v>100</v>
      </c>
      <c r="E178" s="108">
        <v>15000</v>
      </c>
      <c r="F178" s="362">
        <v>500</v>
      </c>
      <c r="G178" s="407">
        <v>15000</v>
      </c>
      <c r="H178" s="273">
        <v>2500</v>
      </c>
      <c r="I178" s="432">
        <v>15000</v>
      </c>
      <c r="J178" s="273">
        <v>2500</v>
      </c>
      <c r="K178" s="432">
        <v>15000</v>
      </c>
      <c r="L178" s="329"/>
    </row>
    <row r="179" spans="1:12" ht="16.5" thickTop="1" thickBot="1" x14ac:dyDescent="0.3">
      <c r="A179" s="207" t="s">
        <v>356</v>
      </c>
      <c r="B179" s="246" t="s">
        <v>106</v>
      </c>
      <c r="C179" s="247"/>
      <c r="D179" s="218">
        <f t="shared" ref="D179:I179" si="64">SUM(D178)</f>
        <v>100</v>
      </c>
      <c r="E179" s="219">
        <f t="shared" si="64"/>
        <v>15000</v>
      </c>
      <c r="F179" s="385">
        <f t="shared" si="64"/>
        <v>500</v>
      </c>
      <c r="G179" s="386">
        <f t="shared" si="64"/>
        <v>15000</v>
      </c>
      <c r="H179" s="218">
        <f t="shared" si="64"/>
        <v>2500</v>
      </c>
      <c r="I179" s="242">
        <f t="shared" si="64"/>
        <v>15000</v>
      </c>
      <c r="J179" s="218">
        <f t="shared" ref="J179:K179" si="65">SUM(J178)</f>
        <v>2500</v>
      </c>
      <c r="K179" s="242">
        <f t="shared" si="65"/>
        <v>15000</v>
      </c>
    </row>
    <row r="180" spans="1:12" ht="16.5" thickTop="1" thickBot="1" x14ac:dyDescent="0.3">
      <c r="A180" s="207" t="s">
        <v>357</v>
      </c>
      <c r="B180" s="308" t="s">
        <v>296</v>
      </c>
      <c r="C180" s="302">
        <v>5163</v>
      </c>
      <c r="D180" s="273"/>
      <c r="E180" s="51">
        <v>58000</v>
      </c>
      <c r="F180" s="362"/>
      <c r="G180" s="360">
        <v>58000</v>
      </c>
      <c r="H180" s="273"/>
      <c r="I180" s="51">
        <v>58000</v>
      </c>
      <c r="J180" s="273"/>
      <c r="K180" s="51">
        <v>58000</v>
      </c>
    </row>
    <row r="181" spans="1:12" ht="16.5" thickTop="1" thickBot="1" x14ac:dyDescent="0.3">
      <c r="A181" s="207" t="s">
        <v>358</v>
      </c>
      <c r="B181" s="246" t="s">
        <v>107</v>
      </c>
      <c r="C181" s="247"/>
      <c r="D181" s="218">
        <f t="shared" ref="D181:I181" si="66">SUM(D180)</f>
        <v>0</v>
      </c>
      <c r="E181" s="219">
        <f t="shared" si="66"/>
        <v>58000</v>
      </c>
      <c r="F181" s="385">
        <f t="shared" si="66"/>
        <v>0</v>
      </c>
      <c r="G181" s="386">
        <f t="shared" si="66"/>
        <v>58000</v>
      </c>
      <c r="H181" s="218">
        <f t="shared" si="66"/>
        <v>0</v>
      </c>
      <c r="I181" s="242">
        <f t="shared" si="66"/>
        <v>58000</v>
      </c>
      <c r="J181" s="218">
        <f t="shared" ref="J181:K181" si="67">SUM(J180)</f>
        <v>0</v>
      </c>
      <c r="K181" s="242">
        <f t="shared" si="67"/>
        <v>58000</v>
      </c>
    </row>
    <row r="182" spans="1:12" ht="16.5" thickTop="1" thickBot="1" x14ac:dyDescent="0.3">
      <c r="A182" s="207" t="s">
        <v>359</v>
      </c>
      <c r="B182" s="174" t="s">
        <v>432</v>
      </c>
      <c r="C182" s="29">
        <v>2226</v>
      </c>
      <c r="D182" s="273"/>
      <c r="E182" s="51">
        <v>0</v>
      </c>
      <c r="F182" s="362"/>
      <c r="G182" s="360">
        <v>0</v>
      </c>
      <c r="H182" s="273"/>
      <c r="I182" s="51">
        <v>0</v>
      </c>
      <c r="J182" s="273"/>
      <c r="K182" s="51">
        <v>0</v>
      </c>
    </row>
    <row r="183" spans="1:12" ht="16.5" thickTop="1" thickBot="1" x14ac:dyDescent="0.3">
      <c r="A183" s="207" t="s">
        <v>360</v>
      </c>
      <c r="B183" s="216" t="s">
        <v>424</v>
      </c>
      <c r="C183" s="322"/>
      <c r="D183" s="218">
        <f t="shared" ref="D183:I183" si="68">SUM(D182)</f>
        <v>0</v>
      </c>
      <c r="E183" s="219">
        <f t="shared" si="68"/>
        <v>0</v>
      </c>
      <c r="F183" s="385">
        <f t="shared" si="68"/>
        <v>0</v>
      </c>
      <c r="G183" s="386">
        <f t="shared" si="68"/>
        <v>0</v>
      </c>
      <c r="H183" s="218">
        <f t="shared" si="68"/>
        <v>0</v>
      </c>
      <c r="I183" s="242">
        <f t="shared" si="68"/>
        <v>0</v>
      </c>
      <c r="J183" s="218">
        <f t="shared" ref="J183:K183" si="69">SUM(J182)</f>
        <v>0</v>
      </c>
      <c r="K183" s="242">
        <f t="shared" si="69"/>
        <v>0</v>
      </c>
    </row>
    <row r="184" spans="1:12" ht="16.5" thickTop="1" thickBot="1" x14ac:dyDescent="0.3">
      <c r="A184" s="207" t="s">
        <v>361</v>
      </c>
      <c r="B184" s="210" t="s">
        <v>65</v>
      </c>
      <c r="C184" s="176"/>
      <c r="D184" s="177">
        <f>SUM(D39+D42+D47+D51+D54+D58+D65+D70+D77+D82+D85+D89+D91+D34+D18+D16+D95+D103+D106+D111+D116+D60+D120+D122+D124+D131+D143+D141+D146+D175+D179+D126++D181+D36+D118+D133+D149+D183)</f>
        <v>22259600</v>
      </c>
      <c r="E184" s="178">
        <f>SUM(E39+E42+E47+E51+E54+E58+E65+E70+E77+E82+E85+E89+E91+E34+E18+E16+E95+E103+E106+E111+E116+E60+E120+E122+E124+E131+E143+E141+E146+E175+E179+E181+E133+E36+E118+E149+E126+E183)</f>
        <v>11366000</v>
      </c>
      <c r="F184" s="413">
        <f>SUM(F39+F42+F47+F51+F54+F58+F65+F70+F77+F82+F85+F89+F91+F34+F18+F16+F95+F103+F106+F111+F116+F60+F120+F122+F124+F131+F143+F141+F146+F175+F179+F126++F181+F36+F118+F133+F149+F183)</f>
        <v>25330423.100000001</v>
      </c>
      <c r="G184" s="414">
        <f>SUM(G39+G42+G47+G51+G54+G58+G65+G70+G77+G82+G85+G89+G91+G34+G18+G16+G95+G103+G106+G111+G116+G60+G120+G122+G124+G131+G143+G141+G146+G175+G179+G181+G133+G36+G118+G149+G126+G183+G177)</f>
        <v>11581000</v>
      </c>
      <c r="H184" s="177">
        <f>SUM(H39+H42+H47+H51+H54+H58+H65+H70+H77+H82+H85+H89+H91+H34+H18+H16+H95+H103+H106+H111+H116+H60+H120+H122+H124+H131+H143+H141+H146+H175+H179+H126++H181+H36+H118+H133+H149+H183)</f>
        <v>26975923.100000001</v>
      </c>
      <c r="I184" s="178">
        <f>SUM(I39+I42+I47+I51+I54+I58+I65+I70+I77+I82+I85+I89+I91+I34+I18+I16+I95+I103+I106+I111+I116+I60+I120+I122+I124+I131+I143+I141+I146+I175+I179+I181+I133+I36+I118+I149+I126+I183+I177)</f>
        <v>11767000</v>
      </c>
      <c r="J184" s="177">
        <f>SUM(J39+J42+J47+J51+J54+J58+J65+J70+J77+J82+J85+J89+J91+J34+J18+J16+J95+J103+J106+J111+J116+J60+J120+J122+J124+J131+J143+J141+J146+J175+J179+J126++J181+J36+J118+J133+J149+J183)</f>
        <v>27015923.100000001</v>
      </c>
      <c r="K184" s="178">
        <f>SUM(K39+K42+K47+K51+K54+K58+K65+K70+K77+K82+K85+K89+K91+K34+K18+K16+K95+K103+K106+K111+K116+K60+K120+K122+K124+K131+K143+K141+K146+K175+K179+K181+K133+K36+K118+K149+K126+K183+K177)</f>
        <v>11807000</v>
      </c>
    </row>
    <row r="185" spans="1:12" ht="16.5" thickTop="1" thickBot="1" x14ac:dyDescent="0.3">
      <c r="A185" s="207" t="s">
        <v>362</v>
      </c>
      <c r="B185" s="211" t="s">
        <v>66</v>
      </c>
      <c r="C185" s="180">
        <v>8115</v>
      </c>
      <c r="D185" s="181">
        <f>SUM(D184-E184)</f>
        <v>10893600</v>
      </c>
      <c r="E185" s="182"/>
      <c r="F185" s="415">
        <f>SUM(F184-G184)</f>
        <v>13749423.100000001</v>
      </c>
      <c r="G185" s="416"/>
      <c r="H185" s="181">
        <f>SUM(H184-I184)</f>
        <v>15208923.100000001</v>
      </c>
      <c r="I185" s="182"/>
      <c r="J185" s="181">
        <f>SUM(J184-K184)</f>
        <v>15208923.100000001</v>
      </c>
      <c r="K185" s="182"/>
    </row>
    <row r="186" spans="1:12" ht="16.5" thickTop="1" thickBot="1" x14ac:dyDescent="0.3">
      <c r="A186" s="207" t="s">
        <v>363</v>
      </c>
      <c r="B186" s="212" t="s">
        <v>65</v>
      </c>
      <c r="C186" s="208"/>
      <c r="D186" s="177">
        <f>SUM(D184-D185)</f>
        <v>11366000</v>
      </c>
      <c r="E186" s="205">
        <f>SUM(E184:E185)</f>
        <v>11366000</v>
      </c>
      <c r="F186" s="413">
        <f>SUM(F184-F185)</f>
        <v>11581000</v>
      </c>
      <c r="G186" s="417">
        <f>SUM(G184:G185)</f>
        <v>11581000</v>
      </c>
      <c r="H186" s="177">
        <f>SUM(H184-H185)</f>
        <v>11767000</v>
      </c>
      <c r="I186" s="205">
        <f>SUM(I184:I185)</f>
        <v>11767000</v>
      </c>
      <c r="J186" s="177">
        <f>SUM(J184-J185)</f>
        <v>11807000</v>
      </c>
      <c r="K186" s="205">
        <f>SUM(K184:K185)</f>
        <v>11807000</v>
      </c>
    </row>
    <row r="187" spans="1:12" x14ac:dyDescent="0.25">
      <c r="A187" s="207" t="s">
        <v>364</v>
      </c>
      <c r="B187" s="213" t="s">
        <v>67</v>
      </c>
      <c r="C187" s="209"/>
      <c r="D187" s="467">
        <v>44648</v>
      </c>
      <c r="E187" s="468"/>
      <c r="F187" s="485"/>
      <c r="G187" s="486"/>
      <c r="H187" s="467"/>
      <c r="I187" s="468"/>
      <c r="J187" s="467"/>
      <c r="K187" s="468"/>
    </row>
    <row r="188" spans="1:12" x14ac:dyDescent="0.25">
      <c r="A188" s="207" t="s">
        <v>365</v>
      </c>
      <c r="B188" s="214" t="s">
        <v>68</v>
      </c>
      <c r="C188" s="192"/>
      <c r="D188" s="463">
        <v>44630</v>
      </c>
      <c r="E188" s="464"/>
      <c r="F188" s="487"/>
      <c r="G188" s="488"/>
      <c r="H188" s="463"/>
      <c r="I188" s="464"/>
      <c r="J188" s="463"/>
      <c r="K188" s="464"/>
    </row>
    <row r="189" spans="1:12" x14ac:dyDescent="0.25">
      <c r="A189" s="207" t="s">
        <v>409</v>
      </c>
      <c r="B189" s="214" t="s">
        <v>69</v>
      </c>
      <c r="C189" s="192"/>
      <c r="D189" s="463">
        <v>44646</v>
      </c>
      <c r="E189" s="464"/>
      <c r="F189" s="487"/>
      <c r="G189" s="488"/>
      <c r="H189" s="463"/>
      <c r="I189" s="464"/>
      <c r="J189" s="463"/>
      <c r="K189" s="464"/>
    </row>
    <row r="190" spans="1:12" ht="15.75" thickBot="1" x14ac:dyDescent="0.3">
      <c r="A190" s="207" t="s">
        <v>423</v>
      </c>
      <c r="B190" s="215" t="s">
        <v>70</v>
      </c>
      <c r="C190" s="196"/>
      <c r="D190" s="465">
        <v>44648</v>
      </c>
      <c r="E190" s="466"/>
      <c r="F190" s="489"/>
      <c r="G190" s="490"/>
      <c r="H190" s="465"/>
      <c r="I190" s="466"/>
      <c r="J190" s="465"/>
      <c r="K190" s="466"/>
    </row>
    <row r="191" spans="1:12" ht="18.75" thickTop="1" x14ac:dyDescent="0.25">
      <c r="A191" s="31"/>
      <c r="B191" s="38"/>
      <c r="C191" s="39"/>
    </row>
    <row r="192" spans="1:12" ht="15.75" x14ac:dyDescent="0.25">
      <c r="A192" s="31"/>
      <c r="B192" s="40"/>
      <c r="C192" s="2"/>
      <c r="D192" s="2"/>
      <c r="F192" s="419"/>
      <c r="H192" s="434"/>
      <c r="J192" s="434"/>
    </row>
    <row r="193" spans="1:10" ht="15.75" x14ac:dyDescent="0.25">
      <c r="A193" s="31"/>
      <c r="B193" s="40"/>
      <c r="C193" s="2"/>
      <c r="D193" s="2"/>
      <c r="F193" s="419"/>
      <c r="H193" s="434"/>
      <c r="J193" s="434"/>
    </row>
    <row r="194" spans="1:10" ht="15.75" x14ac:dyDescent="0.25">
      <c r="A194" s="31"/>
      <c r="B194" s="40"/>
      <c r="C194" s="2"/>
      <c r="D194" s="2"/>
      <c r="F194" s="419"/>
      <c r="H194" s="434"/>
      <c r="J194" s="434"/>
    </row>
    <row r="195" spans="1:10" ht="15.75" x14ac:dyDescent="0.25">
      <c r="A195" s="31"/>
      <c r="B195" s="40"/>
      <c r="C195" s="2"/>
      <c r="D195" s="2"/>
      <c r="F195" s="419"/>
      <c r="H195" s="434"/>
      <c r="J195" s="434"/>
    </row>
    <row r="196" spans="1:10" x14ac:dyDescent="0.25">
      <c r="D196" s="2"/>
      <c r="F196" s="419"/>
      <c r="H196" s="434"/>
      <c r="J196" s="434"/>
    </row>
    <row r="197" spans="1:10" x14ac:dyDescent="0.25">
      <c r="C197" s="2"/>
      <c r="D197" s="2"/>
      <c r="F197" s="419"/>
      <c r="H197" s="434"/>
      <c r="J197" s="434"/>
    </row>
    <row r="198" spans="1:10" x14ac:dyDescent="0.25">
      <c r="C198" s="31"/>
      <c r="D198" s="2"/>
      <c r="F198" s="419"/>
      <c r="H198" s="434"/>
      <c r="J198" s="434"/>
    </row>
    <row r="199" spans="1:10" x14ac:dyDescent="0.25">
      <c r="C199" s="31"/>
      <c r="D199" s="2"/>
      <c r="F199" s="419"/>
      <c r="H199" s="434"/>
      <c r="J199" s="434"/>
    </row>
    <row r="200" spans="1:10" x14ac:dyDescent="0.25">
      <c r="C200" s="31"/>
      <c r="D200" s="2"/>
      <c r="F200" s="419"/>
      <c r="H200" s="434"/>
      <c r="J200" s="434"/>
    </row>
    <row r="201" spans="1:10" x14ac:dyDescent="0.25">
      <c r="C201" s="31"/>
      <c r="D201" s="2"/>
      <c r="F201" s="419"/>
      <c r="H201" s="434"/>
      <c r="J201" s="434"/>
    </row>
    <row r="202" spans="1:10" x14ac:dyDescent="0.25">
      <c r="C202" s="31"/>
      <c r="D202" s="2"/>
      <c r="F202" s="419"/>
      <c r="H202" s="434"/>
      <c r="J202" s="434"/>
    </row>
    <row r="203" spans="1:10" x14ac:dyDescent="0.25">
      <c r="C203" s="31"/>
    </row>
    <row r="204" spans="1:10" x14ac:dyDescent="0.25">
      <c r="C204" s="2"/>
    </row>
    <row r="205" spans="1:10" x14ac:dyDescent="0.25">
      <c r="C205" s="2"/>
    </row>
    <row r="206" spans="1:10" x14ac:dyDescent="0.25">
      <c r="C206" s="2"/>
    </row>
    <row r="207" spans="1:10" x14ac:dyDescent="0.25">
      <c r="C207" s="2"/>
    </row>
    <row r="208" spans="1:10" x14ac:dyDescent="0.25">
      <c r="C208" s="2"/>
    </row>
  </sheetData>
  <mergeCells count="22">
    <mergeCell ref="H187:I187"/>
    <mergeCell ref="A1:C2"/>
    <mergeCell ref="D1:E2"/>
    <mergeCell ref="F1:G2"/>
    <mergeCell ref="H1:I2"/>
    <mergeCell ref="A3:B3"/>
    <mergeCell ref="D190:E190"/>
    <mergeCell ref="F190:G190"/>
    <mergeCell ref="H190:I190"/>
    <mergeCell ref="J1:K2"/>
    <mergeCell ref="J187:K187"/>
    <mergeCell ref="J188:K188"/>
    <mergeCell ref="J189:K189"/>
    <mergeCell ref="J190:K190"/>
    <mergeCell ref="D188:E188"/>
    <mergeCell ref="F188:G188"/>
    <mergeCell ref="H188:I188"/>
    <mergeCell ref="D189:E189"/>
    <mergeCell ref="F189:G189"/>
    <mergeCell ref="H189:I189"/>
    <mergeCell ref="D187:E187"/>
    <mergeCell ref="F187:G187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"/>
  <sheetViews>
    <sheetView workbookViewId="0">
      <selection activeCell="L3" sqref="L1:M1048576"/>
    </sheetView>
  </sheetViews>
  <sheetFormatPr defaultRowHeight="15" x14ac:dyDescent="0.25"/>
  <cols>
    <col min="1" max="1" width="6.140625" customWidth="1"/>
    <col min="2" max="2" width="52.28515625" customWidth="1"/>
    <col min="3" max="3" width="24" customWidth="1"/>
    <col min="4" max="4" width="10.85546875" customWidth="1"/>
    <col min="5" max="5" width="13.7109375" customWidth="1"/>
    <col min="6" max="6" width="10.85546875" style="418" customWidth="1"/>
    <col min="7" max="7" width="13.7109375" style="418" customWidth="1"/>
    <col min="8" max="8" width="10.85546875" style="433" customWidth="1"/>
    <col min="9" max="9" width="13.7109375" style="433" customWidth="1"/>
    <col min="10" max="10" width="10.85546875" style="433" customWidth="1"/>
    <col min="11" max="11" width="13.7109375" style="433" customWidth="1"/>
    <col min="12" max="12" width="10.85546875" style="433" customWidth="1"/>
    <col min="13" max="13" width="13.7109375" style="433" customWidth="1"/>
  </cols>
  <sheetData>
    <row r="1" spans="1:13" ht="15.75" customHeight="1" thickTop="1" x14ac:dyDescent="0.25">
      <c r="A1" s="469" t="s">
        <v>453</v>
      </c>
      <c r="B1" s="470"/>
      <c r="C1" s="471"/>
      <c r="D1" s="475" t="s">
        <v>459</v>
      </c>
      <c r="E1" s="476"/>
      <c r="F1" s="481" t="s">
        <v>464</v>
      </c>
      <c r="G1" s="482"/>
      <c r="H1" s="475" t="s">
        <v>471</v>
      </c>
      <c r="I1" s="476"/>
      <c r="J1" s="475" t="s">
        <v>473</v>
      </c>
      <c r="K1" s="476"/>
      <c r="L1" s="475" t="s">
        <v>476</v>
      </c>
      <c r="M1" s="476"/>
    </row>
    <row r="2" spans="1:13" ht="15.75" thickBot="1" x14ac:dyDescent="0.3">
      <c r="A2" s="472"/>
      <c r="B2" s="473"/>
      <c r="C2" s="474"/>
      <c r="D2" s="477"/>
      <c r="E2" s="478"/>
      <c r="F2" s="483"/>
      <c r="G2" s="484"/>
      <c r="H2" s="477"/>
      <c r="I2" s="478"/>
      <c r="J2" s="477"/>
      <c r="K2" s="478"/>
      <c r="L2" s="477"/>
      <c r="M2" s="478"/>
    </row>
    <row r="3" spans="1:13" ht="16.5" thickTop="1" thickBot="1" x14ac:dyDescent="0.3">
      <c r="A3" s="479" t="s">
        <v>108</v>
      </c>
      <c r="B3" s="480"/>
      <c r="C3" s="444" t="s">
        <v>109</v>
      </c>
      <c r="D3" s="240" t="s">
        <v>0</v>
      </c>
      <c r="E3" s="241" t="s">
        <v>1</v>
      </c>
      <c r="F3" s="348" t="s">
        <v>0</v>
      </c>
      <c r="G3" s="349" t="s">
        <v>1</v>
      </c>
      <c r="H3" s="240" t="s">
        <v>0</v>
      </c>
      <c r="I3" s="241" t="s">
        <v>1</v>
      </c>
      <c r="J3" s="240" t="s">
        <v>0</v>
      </c>
      <c r="K3" s="241" t="s">
        <v>1</v>
      </c>
      <c r="L3" s="240" t="s">
        <v>0</v>
      </c>
      <c r="M3" s="241" t="s">
        <v>1</v>
      </c>
    </row>
    <row r="4" spans="1:13" ht="15.75" thickTop="1" x14ac:dyDescent="0.25">
      <c r="A4" s="206" t="s">
        <v>115</v>
      </c>
      <c r="B4" s="131" t="s">
        <v>2</v>
      </c>
      <c r="C4" s="5">
        <v>1111</v>
      </c>
      <c r="D4" s="42">
        <v>1200000</v>
      </c>
      <c r="E4" s="43"/>
      <c r="F4" s="350">
        <v>1200000</v>
      </c>
      <c r="G4" s="351"/>
      <c r="H4" s="42">
        <v>1200000</v>
      </c>
      <c r="I4" s="43"/>
      <c r="J4" s="42">
        <v>1200000</v>
      </c>
      <c r="K4" s="43"/>
      <c r="L4" s="42">
        <v>1200000</v>
      </c>
      <c r="M4" s="43"/>
    </row>
    <row r="5" spans="1:13" x14ac:dyDescent="0.25">
      <c r="A5" s="207" t="s">
        <v>116</v>
      </c>
      <c r="B5" s="133" t="s">
        <v>3</v>
      </c>
      <c r="C5" s="6">
        <v>1112</v>
      </c>
      <c r="D5" s="44">
        <v>50000</v>
      </c>
      <c r="E5" s="45"/>
      <c r="F5" s="352">
        <v>50000</v>
      </c>
      <c r="G5" s="353"/>
      <c r="H5" s="44">
        <v>50000</v>
      </c>
      <c r="I5" s="45"/>
      <c r="J5" s="44">
        <v>50000</v>
      </c>
      <c r="K5" s="45"/>
      <c r="L5" s="44">
        <v>50000</v>
      </c>
      <c r="M5" s="45"/>
    </row>
    <row r="6" spans="1:13" x14ac:dyDescent="0.25">
      <c r="A6" s="207" t="s">
        <v>117</v>
      </c>
      <c r="B6" s="133" t="s">
        <v>4</v>
      </c>
      <c r="C6" s="6">
        <v>1121</v>
      </c>
      <c r="D6" s="44">
        <v>1100000</v>
      </c>
      <c r="E6" s="45"/>
      <c r="F6" s="352">
        <v>1100000</v>
      </c>
      <c r="G6" s="353"/>
      <c r="H6" s="44">
        <v>1100000</v>
      </c>
      <c r="I6" s="45"/>
      <c r="J6" s="44">
        <v>1100000</v>
      </c>
      <c r="K6" s="45"/>
      <c r="L6" s="44">
        <v>1100000</v>
      </c>
      <c r="M6" s="45"/>
    </row>
    <row r="7" spans="1:13" x14ac:dyDescent="0.25">
      <c r="A7" s="207" t="s">
        <v>118</v>
      </c>
      <c r="B7" s="133" t="s">
        <v>5</v>
      </c>
      <c r="C7" s="6">
        <v>1211</v>
      </c>
      <c r="D7" s="44">
        <v>2800000</v>
      </c>
      <c r="E7" s="45"/>
      <c r="F7" s="352">
        <v>2800000</v>
      </c>
      <c r="G7" s="353"/>
      <c r="H7" s="44">
        <v>2800000</v>
      </c>
      <c r="I7" s="45"/>
      <c r="J7" s="44">
        <v>2800000</v>
      </c>
      <c r="K7" s="45"/>
      <c r="L7" s="44">
        <v>2800000</v>
      </c>
      <c r="M7" s="45"/>
    </row>
    <row r="8" spans="1:13" x14ac:dyDescent="0.25">
      <c r="A8" s="207" t="s">
        <v>119</v>
      </c>
      <c r="B8" s="133" t="s">
        <v>112</v>
      </c>
      <c r="C8" s="6">
        <v>1334</v>
      </c>
      <c r="D8" s="44">
        <v>1100</v>
      </c>
      <c r="E8" s="45"/>
      <c r="F8" s="352">
        <v>1100</v>
      </c>
      <c r="G8" s="353"/>
      <c r="H8" s="44">
        <v>1100</v>
      </c>
      <c r="I8" s="45"/>
      <c r="J8" s="44">
        <v>1100</v>
      </c>
      <c r="K8" s="45"/>
      <c r="L8" s="44">
        <v>1100</v>
      </c>
      <c r="M8" s="45"/>
    </row>
    <row r="9" spans="1:13" x14ac:dyDescent="0.25">
      <c r="A9" s="207" t="s">
        <v>120</v>
      </c>
      <c r="B9" s="134" t="s">
        <v>6</v>
      </c>
      <c r="C9" s="6">
        <v>1341</v>
      </c>
      <c r="D9" s="44">
        <v>7000</v>
      </c>
      <c r="E9" s="45"/>
      <c r="F9" s="352">
        <v>7000</v>
      </c>
      <c r="G9" s="353"/>
      <c r="H9" s="44">
        <v>7000</v>
      </c>
      <c r="I9" s="45"/>
      <c r="J9" s="44">
        <v>7000</v>
      </c>
      <c r="K9" s="45"/>
      <c r="L9" s="44">
        <v>7000</v>
      </c>
      <c r="M9" s="45"/>
    </row>
    <row r="10" spans="1:13" x14ac:dyDescent="0.25">
      <c r="A10" s="207" t="s">
        <v>121</v>
      </c>
      <c r="B10" s="134" t="s">
        <v>7</v>
      </c>
      <c r="C10" s="6">
        <v>1342</v>
      </c>
      <c r="D10" s="44">
        <v>200000</v>
      </c>
      <c r="E10" s="45"/>
      <c r="F10" s="352">
        <v>200000</v>
      </c>
      <c r="G10" s="353"/>
      <c r="H10" s="44">
        <v>200000</v>
      </c>
      <c r="I10" s="45"/>
      <c r="J10" s="44">
        <v>200000</v>
      </c>
      <c r="K10" s="45"/>
      <c r="L10" s="44">
        <v>200000</v>
      </c>
      <c r="M10" s="45"/>
    </row>
    <row r="11" spans="1:13" x14ac:dyDescent="0.25">
      <c r="A11" s="207" t="s">
        <v>122</v>
      </c>
      <c r="B11" s="135" t="s">
        <v>8</v>
      </c>
      <c r="C11" s="7">
        <v>1343</v>
      </c>
      <c r="D11" s="44">
        <v>2400</v>
      </c>
      <c r="E11" s="45"/>
      <c r="F11" s="352">
        <v>2400</v>
      </c>
      <c r="G11" s="353"/>
      <c r="H11" s="44">
        <v>2400</v>
      </c>
      <c r="I11" s="45"/>
      <c r="J11" s="44">
        <v>2400</v>
      </c>
      <c r="K11" s="45"/>
      <c r="L11" s="44">
        <v>2400</v>
      </c>
      <c r="M11" s="45"/>
    </row>
    <row r="12" spans="1:13" x14ac:dyDescent="0.25">
      <c r="A12" s="207" t="s">
        <v>426</v>
      </c>
      <c r="B12" s="134" t="s">
        <v>9</v>
      </c>
      <c r="C12" s="6">
        <v>1361</v>
      </c>
      <c r="D12" s="44">
        <v>10000</v>
      </c>
      <c r="E12" s="45"/>
      <c r="F12" s="352">
        <v>10000</v>
      </c>
      <c r="G12" s="353"/>
      <c r="H12" s="44">
        <v>10000</v>
      </c>
      <c r="I12" s="45"/>
      <c r="J12" s="44">
        <v>10000</v>
      </c>
      <c r="K12" s="45"/>
      <c r="L12" s="44">
        <v>10000</v>
      </c>
      <c r="M12" s="45"/>
    </row>
    <row r="13" spans="1:13" x14ac:dyDescent="0.25">
      <c r="A13" s="207" t="s">
        <v>123</v>
      </c>
      <c r="B13" s="136" t="s">
        <v>10</v>
      </c>
      <c r="C13" s="6">
        <v>1381</v>
      </c>
      <c r="D13" s="44">
        <v>40000</v>
      </c>
      <c r="E13" s="45"/>
      <c r="F13" s="352">
        <v>40000</v>
      </c>
      <c r="G13" s="353"/>
      <c r="H13" s="44">
        <v>40000</v>
      </c>
      <c r="I13" s="45"/>
      <c r="J13" s="44">
        <v>40000</v>
      </c>
      <c r="K13" s="45"/>
      <c r="L13" s="44">
        <v>40000</v>
      </c>
      <c r="M13" s="45"/>
    </row>
    <row r="14" spans="1:13" x14ac:dyDescent="0.25">
      <c r="A14" s="207" t="s">
        <v>124</v>
      </c>
      <c r="B14" s="136" t="s">
        <v>11</v>
      </c>
      <c r="C14" s="6">
        <v>1382</v>
      </c>
      <c r="D14" s="44">
        <v>100</v>
      </c>
      <c r="E14" s="45"/>
      <c r="F14" s="352">
        <v>100</v>
      </c>
      <c r="G14" s="353"/>
      <c r="H14" s="44">
        <v>100</v>
      </c>
      <c r="I14" s="45"/>
      <c r="J14" s="44">
        <v>100</v>
      </c>
      <c r="K14" s="45"/>
      <c r="L14" s="44">
        <v>100</v>
      </c>
      <c r="M14" s="45"/>
    </row>
    <row r="15" spans="1:13" ht="15.75" thickBot="1" x14ac:dyDescent="0.3">
      <c r="A15" s="207" t="s">
        <v>125</v>
      </c>
      <c r="B15" s="137" t="s">
        <v>12</v>
      </c>
      <c r="C15" s="8">
        <v>1511</v>
      </c>
      <c r="D15" s="46">
        <v>255000</v>
      </c>
      <c r="E15" s="47"/>
      <c r="F15" s="354">
        <v>255000</v>
      </c>
      <c r="G15" s="355"/>
      <c r="H15" s="46">
        <v>255000</v>
      </c>
      <c r="I15" s="47"/>
      <c r="J15" s="46">
        <v>255000</v>
      </c>
      <c r="K15" s="47"/>
      <c r="L15" s="46">
        <v>255000</v>
      </c>
      <c r="M15" s="47"/>
    </row>
    <row r="16" spans="1:13" ht="16.5" thickTop="1" thickBot="1" x14ac:dyDescent="0.3">
      <c r="A16" s="207" t="s">
        <v>126</v>
      </c>
      <c r="B16" s="216" t="s">
        <v>80</v>
      </c>
      <c r="C16" s="232"/>
      <c r="D16" s="233">
        <f>SUM(D4:D15)</f>
        <v>5665600</v>
      </c>
      <c r="E16" s="234"/>
      <c r="F16" s="356">
        <f>SUM(F4:F15)</f>
        <v>5665600</v>
      </c>
      <c r="G16" s="357"/>
      <c r="H16" s="233">
        <f>SUM(H4:H15)</f>
        <v>5665600</v>
      </c>
      <c r="I16" s="234"/>
      <c r="J16" s="233">
        <f>SUM(J4:J15)</f>
        <v>5665600</v>
      </c>
      <c r="K16" s="234"/>
      <c r="L16" s="233">
        <f>SUM(L4:L15)</f>
        <v>5665600</v>
      </c>
      <c r="M16" s="234"/>
    </row>
    <row r="17" spans="1:13" ht="16.5" thickTop="1" thickBot="1" x14ac:dyDescent="0.3">
      <c r="A17" s="207" t="s">
        <v>127</v>
      </c>
      <c r="B17" s="250" t="s">
        <v>13</v>
      </c>
      <c r="C17" s="37">
        <v>2460</v>
      </c>
      <c r="D17" s="48">
        <v>70000</v>
      </c>
      <c r="E17" s="53"/>
      <c r="F17" s="358">
        <v>70000</v>
      </c>
      <c r="G17" s="359"/>
      <c r="H17" s="48">
        <v>70000</v>
      </c>
      <c r="I17" s="53"/>
      <c r="J17" s="48">
        <v>70000</v>
      </c>
      <c r="K17" s="53"/>
      <c r="L17" s="48">
        <v>70000</v>
      </c>
      <c r="M17" s="53"/>
    </row>
    <row r="18" spans="1:13" ht="16.5" thickTop="1" thickBot="1" x14ac:dyDescent="0.3">
      <c r="A18" s="207" t="s">
        <v>134</v>
      </c>
      <c r="B18" s="216" t="s">
        <v>82</v>
      </c>
      <c r="C18" s="232"/>
      <c r="D18" s="233">
        <f>SUM(D17:D17)</f>
        <v>70000</v>
      </c>
      <c r="E18" s="234"/>
      <c r="F18" s="356">
        <f>SUM(F17:F17)</f>
        <v>70000</v>
      </c>
      <c r="G18" s="357"/>
      <c r="H18" s="233">
        <f>SUM(H17:H17)</f>
        <v>70000</v>
      </c>
      <c r="I18" s="234"/>
      <c r="J18" s="233">
        <f>SUM(J17:J17)</f>
        <v>70000</v>
      </c>
      <c r="K18" s="234"/>
      <c r="L18" s="233">
        <f>SUM(L17:L17)</f>
        <v>70000</v>
      </c>
      <c r="M18" s="234"/>
    </row>
    <row r="19" spans="1:13" ht="15.75" thickTop="1" x14ac:dyDescent="0.25">
      <c r="A19" s="207" t="s">
        <v>135</v>
      </c>
      <c r="B19" s="248" t="s">
        <v>408</v>
      </c>
      <c r="C19" s="37">
        <v>4111</v>
      </c>
      <c r="D19" s="48">
        <v>0</v>
      </c>
      <c r="E19" s="51"/>
      <c r="F19" s="358">
        <v>0</v>
      </c>
      <c r="G19" s="360"/>
      <c r="H19" s="48">
        <v>0</v>
      </c>
      <c r="I19" s="51"/>
      <c r="J19" s="48">
        <v>0</v>
      </c>
      <c r="K19" s="51"/>
      <c r="L19" s="48">
        <v>0</v>
      </c>
      <c r="M19" s="51"/>
    </row>
    <row r="20" spans="1:13" x14ac:dyDescent="0.25">
      <c r="A20" s="207" t="s">
        <v>136</v>
      </c>
      <c r="B20" s="138" t="s">
        <v>465</v>
      </c>
      <c r="C20" s="6">
        <v>4111</v>
      </c>
      <c r="D20" s="48">
        <v>0</v>
      </c>
      <c r="E20" s="45"/>
      <c r="F20" s="358">
        <v>21633.1</v>
      </c>
      <c r="G20" s="353"/>
      <c r="H20" s="48">
        <v>21633.1</v>
      </c>
      <c r="I20" s="45"/>
      <c r="J20" s="48">
        <v>21633.1</v>
      </c>
      <c r="K20" s="45"/>
      <c r="L20" s="48">
        <v>21633.1</v>
      </c>
      <c r="M20" s="45"/>
    </row>
    <row r="21" spans="1:13" x14ac:dyDescent="0.25">
      <c r="A21" s="207" t="s">
        <v>137</v>
      </c>
      <c r="B21" s="249" t="s">
        <v>396</v>
      </c>
      <c r="C21" s="37">
        <v>4112</v>
      </c>
      <c r="D21" s="52">
        <v>92900</v>
      </c>
      <c r="E21" s="53"/>
      <c r="F21" s="358">
        <v>92900</v>
      </c>
      <c r="G21" s="359"/>
      <c r="H21" s="48">
        <v>92900</v>
      </c>
      <c r="I21" s="53"/>
      <c r="J21" s="48">
        <v>92900</v>
      </c>
      <c r="K21" s="53"/>
      <c r="L21" s="48">
        <v>92900</v>
      </c>
      <c r="M21" s="53"/>
    </row>
    <row r="22" spans="1:13" x14ac:dyDescent="0.25">
      <c r="A22" s="207" t="s">
        <v>128</v>
      </c>
      <c r="B22" s="249" t="s">
        <v>326</v>
      </c>
      <c r="C22" s="37">
        <v>4116</v>
      </c>
      <c r="D22" s="52">
        <v>0</v>
      </c>
      <c r="E22" s="53"/>
      <c r="F22" s="358">
        <v>0</v>
      </c>
      <c r="G22" s="359"/>
      <c r="H22" s="48">
        <v>0</v>
      </c>
      <c r="I22" s="53"/>
      <c r="J22" s="48">
        <v>0</v>
      </c>
      <c r="K22" s="53"/>
      <c r="L22" s="48">
        <v>0</v>
      </c>
      <c r="M22" s="53"/>
    </row>
    <row r="23" spans="1:13" x14ac:dyDescent="0.25">
      <c r="A23" s="207" t="s">
        <v>138</v>
      </c>
      <c r="B23" s="250" t="s">
        <v>456</v>
      </c>
      <c r="C23" s="37">
        <v>4116</v>
      </c>
      <c r="D23" s="52">
        <v>0</v>
      </c>
      <c r="E23" s="49"/>
      <c r="F23" s="358">
        <v>0</v>
      </c>
      <c r="G23" s="361"/>
      <c r="H23" s="48">
        <v>0</v>
      </c>
      <c r="I23" s="49"/>
      <c r="J23" s="48">
        <v>0</v>
      </c>
      <c r="K23" s="49"/>
      <c r="L23" s="48">
        <v>0</v>
      </c>
      <c r="M23" s="49"/>
    </row>
    <row r="24" spans="1:13" x14ac:dyDescent="0.25">
      <c r="A24" s="207" t="s">
        <v>139</v>
      </c>
      <c r="B24" s="250" t="s">
        <v>403</v>
      </c>
      <c r="C24" s="37">
        <v>4116</v>
      </c>
      <c r="D24" s="52">
        <v>0</v>
      </c>
      <c r="E24" s="51"/>
      <c r="F24" s="358">
        <v>0</v>
      </c>
      <c r="G24" s="360"/>
      <c r="H24" s="48">
        <v>0</v>
      </c>
      <c r="I24" s="51"/>
      <c r="J24" s="48">
        <v>0</v>
      </c>
      <c r="K24" s="51"/>
      <c r="L24" s="48">
        <v>0</v>
      </c>
      <c r="M24" s="51"/>
    </row>
    <row r="25" spans="1:13" x14ac:dyDescent="0.25">
      <c r="A25" s="207" t="s">
        <v>140</v>
      </c>
      <c r="B25" s="250" t="s">
        <v>14</v>
      </c>
      <c r="C25" s="37">
        <v>4122</v>
      </c>
      <c r="D25" s="52">
        <v>0</v>
      </c>
      <c r="E25" s="53"/>
      <c r="F25" s="358">
        <v>0</v>
      </c>
      <c r="G25" s="359"/>
      <c r="H25" s="48">
        <v>0</v>
      </c>
      <c r="I25" s="53"/>
      <c r="J25" s="48">
        <v>40000</v>
      </c>
      <c r="K25" s="338"/>
      <c r="L25" s="48">
        <v>40000</v>
      </c>
      <c r="M25" s="338"/>
    </row>
    <row r="26" spans="1:13" x14ac:dyDescent="0.25">
      <c r="A26" s="207" t="s">
        <v>141</v>
      </c>
      <c r="B26" s="250" t="s">
        <v>73</v>
      </c>
      <c r="C26" s="251">
        <v>4122</v>
      </c>
      <c r="D26" s="57">
        <v>0</v>
      </c>
      <c r="E26" s="53"/>
      <c r="F26" s="362">
        <v>0</v>
      </c>
      <c r="G26" s="359"/>
      <c r="H26" s="273">
        <v>0</v>
      </c>
      <c r="I26" s="53"/>
      <c r="J26" s="273">
        <v>0</v>
      </c>
      <c r="K26" s="53"/>
      <c r="L26" s="273">
        <v>0</v>
      </c>
      <c r="M26" s="53"/>
    </row>
    <row r="27" spans="1:13" x14ac:dyDescent="0.25">
      <c r="A27" s="207" t="s">
        <v>142</v>
      </c>
      <c r="B27" s="250" t="s">
        <v>318</v>
      </c>
      <c r="C27" s="252">
        <v>4122</v>
      </c>
      <c r="D27" s="52">
        <v>0</v>
      </c>
      <c r="E27" s="53"/>
      <c r="F27" s="358">
        <v>0</v>
      </c>
      <c r="G27" s="359"/>
      <c r="H27" s="48">
        <v>0</v>
      </c>
      <c r="I27" s="53"/>
      <c r="J27" s="48">
        <v>0</v>
      </c>
      <c r="K27" s="53"/>
      <c r="L27" s="48">
        <v>0</v>
      </c>
      <c r="M27" s="53"/>
    </row>
    <row r="28" spans="1:13" x14ac:dyDescent="0.25">
      <c r="A28" s="207" t="s">
        <v>143</v>
      </c>
      <c r="B28" s="250" t="s">
        <v>460</v>
      </c>
      <c r="C28" s="37">
        <v>4122</v>
      </c>
      <c r="D28" s="52">
        <v>30000</v>
      </c>
      <c r="E28" s="49"/>
      <c r="F28" s="358">
        <v>30000</v>
      </c>
      <c r="G28" s="361"/>
      <c r="H28" s="48">
        <v>30000</v>
      </c>
      <c r="I28" s="49"/>
      <c r="J28" s="48">
        <v>30000</v>
      </c>
      <c r="K28" s="49"/>
      <c r="L28" s="48">
        <v>30000</v>
      </c>
      <c r="M28" s="49"/>
    </row>
    <row r="29" spans="1:13" x14ac:dyDescent="0.25">
      <c r="A29" s="207" t="s">
        <v>144</v>
      </c>
      <c r="B29" s="250" t="s">
        <v>366</v>
      </c>
      <c r="C29" s="37">
        <v>4122</v>
      </c>
      <c r="D29" s="52">
        <v>0</v>
      </c>
      <c r="E29" s="49"/>
      <c r="F29" s="358">
        <v>0</v>
      </c>
      <c r="G29" s="361"/>
      <c r="H29" s="48">
        <v>0</v>
      </c>
      <c r="I29" s="49"/>
      <c r="J29" s="48">
        <v>0</v>
      </c>
      <c r="K29" s="49"/>
      <c r="L29" s="48">
        <v>0</v>
      </c>
      <c r="M29" s="49"/>
    </row>
    <row r="30" spans="1:13" x14ac:dyDescent="0.25">
      <c r="A30" s="207" t="s">
        <v>145</v>
      </c>
      <c r="B30" s="250" t="s">
        <v>372</v>
      </c>
      <c r="C30" s="253">
        <v>4122</v>
      </c>
      <c r="D30" s="48">
        <v>0</v>
      </c>
      <c r="E30" s="53"/>
      <c r="F30" s="358">
        <v>0</v>
      </c>
      <c r="G30" s="359"/>
      <c r="H30" s="48">
        <v>10000</v>
      </c>
      <c r="I30" s="53"/>
      <c r="J30" s="48">
        <v>10000</v>
      </c>
      <c r="K30" s="53"/>
      <c r="L30" s="48">
        <v>10000</v>
      </c>
      <c r="M30" s="53"/>
    </row>
    <row r="31" spans="1:13" x14ac:dyDescent="0.25">
      <c r="A31" s="207" t="s">
        <v>146</v>
      </c>
      <c r="B31" s="250" t="s">
        <v>461</v>
      </c>
      <c r="C31" s="37">
        <v>4129</v>
      </c>
      <c r="D31" s="48">
        <v>10000</v>
      </c>
      <c r="E31" s="53"/>
      <c r="F31" s="358">
        <v>10000</v>
      </c>
      <c r="G31" s="359"/>
      <c r="H31" s="48">
        <v>10000</v>
      </c>
      <c r="I31" s="53"/>
      <c r="J31" s="48">
        <v>10000</v>
      </c>
      <c r="K31" s="53"/>
      <c r="L31" s="48">
        <v>10000</v>
      </c>
      <c r="M31" s="53"/>
    </row>
    <row r="32" spans="1:13" x14ac:dyDescent="0.25">
      <c r="A32" s="207" t="s">
        <v>147</v>
      </c>
      <c r="B32" s="254" t="s">
        <v>368</v>
      </c>
      <c r="C32" s="255">
        <v>4222</v>
      </c>
      <c r="D32" s="52">
        <v>0</v>
      </c>
      <c r="E32" s="49"/>
      <c r="F32" s="358">
        <v>0</v>
      </c>
      <c r="G32" s="361"/>
      <c r="H32" s="48">
        <v>114000</v>
      </c>
      <c r="I32" s="49"/>
      <c r="J32" s="48">
        <v>114000</v>
      </c>
      <c r="K32" s="49"/>
      <c r="L32" s="48">
        <v>114000</v>
      </c>
      <c r="M32" s="49"/>
    </row>
    <row r="33" spans="1:13" ht="15.75" thickBot="1" x14ac:dyDescent="0.3">
      <c r="A33" s="207" t="s">
        <v>148</v>
      </c>
      <c r="B33" s="256" t="s">
        <v>373</v>
      </c>
      <c r="C33" s="257">
        <v>4222</v>
      </c>
      <c r="D33" s="57">
        <v>0</v>
      </c>
      <c r="E33" s="258"/>
      <c r="F33" s="362">
        <v>0</v>
      </c>
      <c r="G33" s="363"/>
      <c r="H33" s="273">
        <v>0</v>
      </c>
      <c r="I33" s="258"/>
      <c r="J33" s="273">
        <v>0</v>
      </c>
      <c r="K33" s="258"/>
      <c r="L33" s="273">
        <v>0</v>
      </c>
      <c r="M33" s="258"/>
    </row>
    <row r="34" spans="1:13" ht="16.5" thickTop="1" thickBot="1" x14ac:dyDescent="0.3">
      <c r="A34" s="207" t="s">
        <v>149</v>
      </c>
      <c r="B34" s="216" t="s">
        <v>81</v>
      </c>
      <c r="C34" s="232"/>
      <c r="D34" s="233">
        <f>SUM(D19:D33)</f>
        <v>132900</v>
      </c>
      <c r="E34" s="234"/>
      <c r="F34" s="356">
        <f>SUM(F19:F33)</f>
        <v>154533.1</v>
      </c>
      <c r="G34" s="357"/>
      <c r="H34" s="233">
        <f>SUM(H19:H33)</f>
        <v>278533.09999999998</v>
      </c>
      <c r="I34" s="234"/>
      <c r="J34" s="233">
        <f>SUM(J19:J33)</f>
        <v>318533.09999999998</v>
      </c>
      <c r="K34" s="234"/>
      <c r="L34" s="233">
        <f>SUM(L19:L33)</f>
        <v>318533.09999999998</v>
      </c>
      <c r="M34" s="234"/>
    </row>
    <row r="35" spans="1:13" ht="16.5" thickTop="1" thickBot="1" x14ac:dyDescent="0.3">
      <c r="A35" s="207" t="s">
        <v>150</v>
      </c>
      <c r="B35" s="259" t="s">
        <v>377</v>
      </c>
      <c r="C35" s="252">
        <v>5169</v>
      </c>
      <c r="D35" s="112">
        <v>0</v>
      </c>
      <c r="E35" s="67">
        <v>500</v>
      </c>
      <c r="F35" s="364">
        <v>0</v>
      </c>
      <c r="G35" s="365">
        <v>500</v>
      </c>
      <c r="H35" s="112">
        <v>0</v>
      </c>
      <c r="I35" s="67">
        <v>500</v>
      </c>
      <c r="J35" s="112">
        <v>0</v>
      </c>
      <c r="K35" s="67">
        <v>500</v>
      </c>
      <c r="L35" s="112">
        <v>0</v>
      </c>
      <c r="M35" s="67">
        <v>500</v>
      </c>
    </row>
    <row r="36" spans="1:13" ht="16.5" thickTop="1" thickBot="1" x14ac:dyDescent="0.3">
      <c r="A36" s="207" t="s">
        <v>151</v>
      </c>
      <c r="B36" s="216" t="s">
        <v>376</v>
      </c>
      <c r="C36" s="226"/>
      <c r="D36" s="227">
        <f t="shared" ref="D36:E36" si="0">SUM(D35)</f>
        <v>0</v>
      </c>
      <c r="E36" s="228">
        <f t="shared" si="0"/>
        <v>500</v>
      </c>
      <c r="F36" s="366">
        <f t="shared" ref="F36:K36" si="1">SUM(F35)</f>
        <v>0</v>
      </c>
      <c r="G36" s="367">
        <f t="shared" si="1"/>
        <v>500</v>
      </c>
      <c r="H36" s="227">
        <f t="shared" si="1"/>
        <v>0</v>
      </c>
      <c r="I36" s="228">
        <f t="shared" si="1"/>
        <v>500</v>
      </c>
      <c r="J36" s="227">
        <f t="shared" si="1"/>
        <v>0</v>
      </c>
      <c r="K36" s="228">
        <f t="shared" si="1"/>
        <v>500</v>
      </c>
      <c r="L36" s="227">
        <f t="shared" ref="L36:M36" si="2">SUM(L35)</f>
        <v>0</v>
      </c>
      <c r="M36" s="228">
        <f t="shared" si="2"/>
        <v>500</v>
      </c>
    </row>
    <row r="37" spans="1:13" ht="15.75" thickTop="1" x14ac:dyDescent="0.25">
      <c r="A37" s="207" t="s">
        <v>152</v>
      </c>
      <c r="B37" s="260" t="s">
        <v>324</v>
      </c>
      <c r="C37" s="261" t="s">
        <v>15</v>
      </c>
      <c r="D37" s="262">
        <v>0</v>
      </c>
      <c r="E37" s="59">
        <v>1000</v>
      </c>
      <c r="F37" s="368">
        <v>0</v>
      </c>
      <c r="G37" s="369">
        <v>1000</v>
      </c>
      <c r="H37" s="262">
        <v>0</v>
      </c>
      <c r="I37" s="59">
        <v>1000</v>
      </c>
      <c r="J37" s="262">
        <v>0</v>
      </c>
      <c r="K37" s="59">
        <v>1000</v>
      </c>
      <c r="L37" s="262">
        <v>0</v>
      </c>
      <c r="M37" s="59">
        <v>1000</v>
      </c>
    </row>
    <row r="38" spans="1:13" ht="15.75" thickBot="1" x14ac:dyDescent="0.3">
      <c r="A38" s="207" t="s">
        <v>153</v>
      </c>
      <c r="B38" s="263" t="s">
        <v>263</v>
      </c>
      <c r="C38" s="255">
        <v>5156.5168999999996</v>
      </c>
      <c r="D38" s="264">
        <v>0</v>
      </c>
      <c r="E38" s="61">
        <v>3000</v>
      </c>
      <c r="F38" s="370">
        <v>0</v>
      </c>
      <c r="G38" s="371">
        <v>3000</v>
      </c>
      <c r="H38" s="264">
        <v>0</v>
      </c>
      <c r="I38" s="61">
        <v>3000</v>
      </c>
      <c r="J38" s="264">
        <v>0</v>
      </c>
      <c r="K38" s="61">
        <v>3000</v>
      </c>
      <c r="L38" s="264">
        <v>0</v>
      </c>
      <c r="M38" s="61">
        <v>3000</v>
      </c>
    </row>
    <row r="39" spans="1:13" ht="16.5" thickTop="1" thickBot="1" x14ac:dyDescent="0.3">
      <c r="A39" s="207" t="s">
        <v>154</v>
      </c>
      <c r="B39" s="216" t="s">
        <v>83</v>
      </c>
      <c r="C39" s="230"/>
      <c r="D39" s="235">
        <f t="shared" ref="D39:K39" si="3">SUM(D37:D38)</f>
        <v>0</v>
      </c>
      <c r="E39" s="236">
        <f t="shared" si="3"/>
        <v>4000</v>
      </c>
      <c r="F39" s="372">
        <f t="shared" si="3"/>
        <v>0</v>
      </c>
      <c r="G39" s="373">
        <f t="shared" si="3"/>
        <v>4000</v>
      </c>
      <c r="H39" s="235">
        <f t="shared" si="3"/>
        <v>0</v>
      </c>
      <c r="I39" s="236">
        <f t="shared" si="3"/>
        <v>4000</v>
      </c>
      <c r="J39" s="235">
        <f t="shared" si="3"/>
        <v>0</v>
      </c>
      <c r="K39" s="236">
        <f t="shared" si="3"/>
        <v>4000</v>
      </c>
      <c r="L39" s="235">
        <f t="shared" ref="L39:M39" si="4">SUM(L37:L38)</f>
        <v>0</v>
      </c>
      <c r="M39" s="236">
        <f t="shared" si="4"/>
        <v>4000</v>
      </c>
    </row>
    <row r="40" spans="1:13" ht="15.75" thickTop="1" x14ac:dyDescent="0.25">
      <c r="A40" s="207" t="s">
        <v>155</v>
      </c>
      <c r="B40" s="260" t="s">
        <v>264</v>
      </c>
      <c r="C40" s="261">
        <v>2112</v>
      </c>
      <c r="D40" s="62">
        <v>45000</v>
      </c>
      <c r="E40" s="72"/>
      <c r="F40" s="374">
        <v>45000</v>
      </c>
      <c r="G40" s="375"/>
      <c r="H40" s="62">
        <v>45000</v>
      </c>
      <c r="I40" s="72"/>
      <c r="J40" s="62">
        <v>45000</v>
      </c>
      <c r="K40" s="72"/>
      <c r="L40" s="62">
        <v>45000</v>
      </c>
      <c r="M40" s="72"/>
    </row>
    <row r="41" spans="1:13" ht="15.75" thickBot="1" x14ac:dyDescent="0.3">
      <c r="A41" s="207" t="s">
        <v>156</v>
      </c>
      <c r="B41" s="263" t="s">
        <v>268</v>
      </c>
      <c r="C41" s="255" t="s">
        <v>16</v>
      </c>
      <c r="D41" s="111"/>
      <c r="E41" s="49">
        <v>45000</v>
      </c>
      <c r="F41" s="376"/>
      <c r="G41" s="361">
        <v>45000</v>
      </c>
      <c r="H41" s="111"/>
      <c r="I41" s="49">
        <v>45000</v>
      </c>
      <c r="J41" s="111"/>
      <c r="K41" s="49">
        <v>45000</v>
      </c>
      <c r="L41" s="111"/>
      <c r="M41" s="49">
        <v>45000</v>
      </c>
    </row>
    <row r="42" spans="1:13" ht="16.5" thickTop="1" thickBot="1" x14ac:dyDescent="0.3">
      <c r="A42" s="207" t="s">
        <v>157</v>
      </c>
      <c r="B42" s="216" t="s">
        <v>84</v>
      </c>
      <c r="C42" s="232"/>
      <c r="D42" s="233">
        <f t="shared" ref="D42:K42" si="5">SUM(D40:D41)</f>
        <v>45000</v>
      </c>
      <c r="E42" s="234">
        <f t="shared" si="5"/>
        <v>45000</v>
      </c>
      <c r="F42" s="356">
        <f t="shared" si="5"/>
        <v>45000</v>
      </c>
      <c r="G42" s="357">
        <f t="shared" si="5"/>
        <v>45000</v>
      </c>
      <c r="H42" s="233">
        <f t="shared" si="5"/>
        <v>45000</v>
      </c>
      <c r="I42" s="234">
        <f t="shared" si="5"/>
        <v>45000</v>
      </c>
      <c r="J42" s="233">
        <f t="shared" si="5"/>
        <v>45000</v>
      </c>
      <c r="K42" s="234">
        <f t="shared" si="5"/>
        <v>45000</v>
      </c>
      <c r="L42" s="233">
        <f t="shared" ref="L42:M42" si="6">SUM(L40:L41)</f>
        <v>45000</v>
      </c>
      <c r="M42" s="234">
        <f t="shared" si="6"/>
        <v>45000</v>
      </c>
    </row>
    <row r="43" spans="1:13" ht="15.75" thickTop="1" x14ac:dyDescent="0.25">
      <c r="A43" s="207" t="s">
        <v>158</v>
      </c>
      <c r="B43" s="144" t="s">
        <v>321</v>
      </c>
      <c r="C43" s="269" t="s">
        <v>316</v>
      </c>
      <c r="D43" s="62">
        <v>2000</v>
      </c>
      <c r="E43" s="270">
        <v>4000000</v>
      </c>
      <c r="F43" s="374">
        <v>9020</v>
      </c>
      <c r="G43" s="377">
        <v>4000000</v>
      </c>
      <c r="H43" s="62">
        <v>9020</v>
      </c>
      <c r="I43" s="270">
        <v>4000000</v>
      </c>
      <c r="J43" s="62">
        <v>9020</v>
      </c>
      <c r="K43" s="270">
        <v>3979000</v>
      </c>
      <c r="L43" s="62">
        <v>9020</v>
      </c>
      <c r="M43" s="270">
        <v>3979000</v>
      </c>
    </row>
    <row r="44" spans="1:13" x14ac:dyDescent="0.25">
      <c r="A44" s="207" t="s">
        <v>159</v>
      </c>
      <c r="B44" s="259" t="s">
        <v>266</v>
      </c>
      <c r="C44" s="252" t="s">
        <v>17</v>
      </c>
      <c r="D44" s="112"/>
      <c r="E44" s="67">
        <v>40000</v>
      </c>
      <c r="F44" s="364"/>
      <c r="G44" s="365">
        <v>100000</v>
      </c>
      <c r="H44" s="112"/>
      <c r="I44" s="67">
        <v>100000</v>
      </c>
      <c r="J44" s="112"/>
      <c r="K44" s="67">
        <v>106000</v>
      </c>
      <c r="L44" s="112"/>
      <c r="M44" s="67">
        <v>106000</v>
      </c>
    </row>
    <row r="45" spans="1:13" x14ac:dyDescent="0.25">
      <c r="A45" s="207" t="s">
        <v>160</v>
      </c>
      <c r="B45" s="265" t="s">
        <v>18</v>
      </c>
      <c r="C45" s="37" t="s">
        <v>19</v>
      </c>
      <c r="D45" s="48"/>
      <c r="E45" s="53">
        <v>300000</v>
      </c>
      <c r="F45" s="358"/>
      <c r="G45" s="359">
        <v>280000</v>
      </c>
      <c r="H45" s="48"/>
      <c r="I45" s="53">
        <v>280000</v>
      </c>
      <c r="J45" s="48"/>
      <c r="K45" s="53">
        <v>295000</v>
      </c>
      <c r="L45" s="48"/>
      <c r="M45" s="53">
        <v>295000</v>
      </c>
    </row>
    <row r="46" spans="1:13" ht="15.75" thickBot="1" x14ac:dyDescent="0.3">
      <c r="A46" s="207" t="s">
        <v>161</v>
      </c>
      <c r="B46" s="169" t="s">
        <v>402</v>
      </c>
      <c r="C46" s="254" t="s">
        <v>401</v>
      </c>
      <c r="D46" s="68"/>
      <c r="E46" s="69">
        <v>30000</v>
      </c>
      <c r="F46" s="378"/>
      <c r="G46" s="379">
        <v>30000</v>
      </c>
      <c r="H46" s="68"/>
      <c r="I46" s="69">
        <v>30000</v>
      </c>
      <c r="J46" s="68"/>
      <c r="K46" s="69">
        <v>30000</v>
      </c>
      <c r="L46" s="68"/>
      <c r="M46" s="69">
        <v>30000</v>
      </c>
    </row>
    <row r="47" spans="1:13" ht="15.75" customHeight="1" thickTop="1" thickBot="1" x14ac:dyDescent="0.3">
      <c r="A47" s="207" t="s">
        <v>162</v>
      </c>
      <c r="B47" s="216" t="s">
        <v>85</v>
      </c>
      <c r="C47" s="232"/>
      <c r="D47" s="233">
        <f>SUM(D43:D45)</f>
        <v>2000</v>
      </c>
      <c r="E47" s="234">
        <f>SUM(E43:E46)</f>
        <v>4370000</v>
      </c>
      <c r="F47" s="356">
        <f>SUM(F43:F45)</f>
        <v>9020</v>
      </c>
      <c r="G47" s="357">
        <f>SUM(G43:G46)</f>
        <v>4410000</v>
      </c>
      <c r="H47" s="233">
        <f>SUM(H43:H45)</f>
        <v>9020</v>
      </c>
      <c r="I47" s="234">
        <f>SUM(I43:I46)</f>
        <v>4410000</v>
      </c>
      <c r="J47" s="233">
        <f>SUM(J43:J45)</f>
        <v>9020</v>
      </c>
      <c r="K47" s="234">
        <f>SUM(K43:K46)</f>
        <v>4410000</v>
      </c>
      <c r="L47" s="233">
        <f>SUM(L43:L45)</f>
        <v>9020</v>
      </c>
      <c r="M47" s="234">
        <f>SUM(M43:M46)</f>
        <v>4410000</v>
      </c>
    </row>
    <row r="48" spans="1:13" ht="15.75" thickTop="1" x14ac:dyDescent="0.25">
      <c r="A48" s="207" t="s">
        <v>166</v>
      </c>
      <c r="B48" s="272" t="s">
        <v>75</v>
      </c>
      <c r="C48" s="269" t="s">
        <v>76</v>
      </c>
      <c r="D48" s="112"/>
      <c r="E48" s="72">
        <v>80000</v>
      </c>
      <c r="F48" s="364"/>
      <c r="G48" s="375">
        <v>80000</v>
      </c>
      <c r="H48" s="112"/>
      <c r="I48" s="72">
        <v>80000</v>
      </c>
      <c r="J48" s="112"/>
      <c r="K48" s="72">
        <v>120000</v>
      </c>
      <c r="L48" s="112"/>
      <c r="M48" s="72">
        <v>120000</v>
      </c>
    </row>
    <row r="49" spans="1:14" x14ac:dyDescent="0.25">
      <c r="A49" s="207" t="s">
        <v>167</v>
      </c>
      <c r="B49" s="259" t="s">
        <v>400</v>
      </c>
      <c r="C49" s="257">
        <v>6121</v>
      </c>
      <c r="D49" s="273"/>
      <c r="E49" s="51">
        <v>50000</v>
      </c>
      <c r="F49" s="362"/>
      <c r="G49" s="360">
        <v>50000</v>
      </c>
      <c r="H49" s="273"/>
      <c r="I49" s="51">
        <v>50000</v>
      </c>
      <c r="J49" s="273"/>
      <c r="K49" s="51">
        <v>50000</v>
      </c>
      <c r="L49" s="273"/>
      <c r="M49" s="51">
        <v>50000</v>
      </c>
    </row>
    <row r="50" spans="1:14" ht="15.75" thickBot="1" x14ac:dyDescent="0.3">
      <c r="A50" s="207" t="s">
        <v>168</v>
      </c>
      <c r="B50" s="271" t="s">
        <v>20</v>
      </c>
      <c r="C50" s="37">
        <v>6349</v>
      </c>
      <c r="D50" s="68">
        <v>0</v>
      </c>
      <c r="E50" s="69"/>
      <c r="F50" s="378">
        <v>0</v>
      </c>
      <c r="G50" s="379"/>
      <c r="H50" s="68">
        <v>0</v>
      </c>
      <c r="I50" s="69"/>
      <c r="J50" s="68">
        <v>0</v>
      </c>
      <c r="K50" s="69"/>
      <c r="L50" s="68">
        <v>0</v>
      </c>
      <c r="M50" s="69"/>
    </row>
    <row r="51" spans="1:14" ht="16.5" thickTop="1" thickBot="1" x14ac:dyDescent="0.3">
      <c r="A51" s="207" t="s">
        <v>169</v>
      </c>
      <c r="B51" s="216" t="s">
        <v>86</v>
      </c>
      <c r="C51" s="230"/>
      <c r="D51" s="227">
        <f>SUM(D48+D50)</f>
        <v>0</v>
      </c>
      <c r="E51" s="228">
        <f>SUM(E48+E50+E49)</f>
        <v>130000</v>
      </c>
      <c r="F51" s="366">
        <f>SUM(F48+F50)</f>
        <v>0</v>
      </c>
      <c r="G51" s="367">
        <f>SUM(G48+G50+G49)</f>
        <v>130000</v>
      </c>
      <c r="H51" s="227">
        <f>SUM(H48+H50)</f>
        <v>0</v>
      </c>
      <c r="I51" s="228">
        <f>SUM(I48+I50+I49)</f>
        <v>130000</v>
      </c>
      <c r="J51" s="227">
        <f>SUM(J48+J50)</f>
        <v>0</v>
      </c>
      <c r="K51" s="228">
        <f>SUM(K48+K50+K49)</f>
        <v>170000</v>
      </c>
      <c r="L51" s="227">
        <f>SUM(L48+L50)</f>
        <v>0</v>
      </c>
      <c r="M51" s="228">
        <f>SUM(M48+M50+M49)</f>
        <v>170000</v>
      </c>
    </row>
    <row r="52" spans="1:14" ht="15.75" thickTop="1" x14ac:dyDescent="0.25">
      <c r="A52" s="207" t="s">
        <v>132</v>
      </c>
      <c r="B52" s="260" t="s">
        <v>267</v>
      </c>
      <c r="C52" s="261">
        <v>5139</v>
      </c>
      <c r="D52" s="112"/>
      <c r="E52" s="72">
        <v>5000</v>
      </c>
      <c r="F52" s="364"/>
      <c r="G52" s="375">
        <v>5000</v>
      </c>
      <c r="H52" s="112"/>
      <c r="I52" s="72">
        <v>5000</v>
      </c>
      <c r="J52" s="112"/>
      <c r="K52" s="72">
        <v>5000</v>
      </c>
      <c r="L52" s="112"/>
      <c r="M52" s="72">
        <v>5000</v>
      </c>
    </row>
    <row r="53" spans="1:14" ht="15.75" thickBot="1" x14ac:dyDescent="0.3">
      <c r="A53" s="207" t="s">
        <v>170</v>
      </c>
      <c r="B53" s="271" t="s">
        <v>378</v>
      </c>
      <c r="C53" s="37" t="s">
        <v>379</v>
      </c>
      <c r="D53" s="68"/>
      <c r="E53" s="69">
        <v>5000</v>
      </c>
      <c r="F53" s="378"/>
      <c r="G53" s="379">
        <v>5000</v>
      </c>
      <c r="H53" s="68"/>
      <c r="I53" s="69">
        <v>5000</v>
      </c>
      <c r="J53" s="68"/>
      <c r="K53" s="69">
        <v>5000</v>
      </c>
      <c r="L53" s="68"/>
      <c r="M53" s="69">
        <v>5000</v>
      </c>
    </row>
    <row r="54" spans="1:14" ht="16.5" thickTop="1" thickBot="1" x14ac:dyDescent="0.3">
      <c r="A54" s="207" t="s">
        <v>171</v>
      </c>
      <c r="B54" s="216" t="s">
        <v>419</v>
      </c>
      <c r="C54" s="226"/>
      <c r="D54" s="227">
        <f t="shared" ref="D54:E54" si="7">SUM(D52:D53)</f>
        <v>0</v>
      </c>
      <c r="E54" s="228">
        <f t="shared" si="7"/>
        <v>10000</v>
      </c>
      <c r="F54" s="366">
        <f t="shared" ref="F54:K54" si="8">SUM(F52:F53)</f>
        <v>0</v>
      </c>
      <c r="G54" s="367">
        <f t="shared" si="8"/>
        <v>10000</v>
      </c>
      <c r="H54" s="227">
        <f t="shared" si="8"/>
        <v>0</v>
      </c>
      <c r="I54" s="228">
        <f t="shared" si="8"/>
        <v>10000</v>
      </c>
      <c r="J54" s="227">
        <f t="shared" si="8"/>
        <v>0</v>
      </c>
      <c r="K54" s="228">
        <f t="shared" si="8"/>
        <v>10000</v>
      </c>
      <c r="L54" s="227">
        <f t="shared" ref="L54:M54" si="9">SUM(L52:L53)</f>
        <v>0</v>
      </c>
      <c r="M54" s="228">
        <f t="shared" si="9"/>
        <v>10000</v>
      </c>
    </row>
    <row r="55" spans="1:14" ht="15.75" thickTop="1" x14ac:dyDescent="0.25">
      <c r="A55" s="207" t="s">
        <v>172</v>
      </c>
      <c r="B55" s="268" t="s">
        <v>404</v>
      </c>
      <c r="C55" s="269" t="s">
        <v>405</v>
      </c>
      <c r="D55" s="62">
        <v>60000</v>
      </c>
      <c r="E55" s="270">
        <v>0</v>
      </c>
      <c r="F55" s="374">
        <v>60000</v>
      </c>
      <c r="G55" s="377">
        <v>0</v>
      </c>
      <c r="H55" s="62">
        <v>60000</v>
      </c>
      <c r="I55" s="270">
        <v>0</v>
      </c>
      <c r="J55" s="62">
        <v>60000</v>
      </c>
      <c r="K55" s="270">
        <v>0</v>
      </c>
      <c r="L55" s="62">
        <v>60000</v>
      </c>
      <c r="M55" s="270">
        <v>0</v>
      </c>
    </row>
    <row r="56" spans="1:14" x14ac:dyDescent="0.25">
      <c r="A56" s="207" t="s">
        <v>173</v>
      </c>
      <c r="B56" s="259" t="s">
        <v>269</v>
      </c>
      <c r="C56" s="252" t="s">
        <v>21</v>
      </c>
      <c r="D56" s="112"/>
      <c r="E56" s="67">
        <v>30000</v>
      </c>
      <c r="F56" s="364"/>
      <c r="G56" s="365">
        <v>30000</v>
      </c>
      <c r="H56" s="112"/>
      <c r="I56" s="67">
        <v>30000</v>
      </c>
      <c r="J56" s="112"/>
      <c r="K56" s="67">
        <v>30000</v>
      </c>
      <c r="L56" s="112"/>
      <c r="M56" s="67">
        <v>30000</v>
      </c>
    </row>
    <row r="57" spans="1:14" ht="15.75" thickBot="1" x14ac:dyDescent="0.3">
      <c r="A57" s="207" t="s">
        <v>163</v>
      </c>
      <c r="B57" s="265" t="s">
        <v>22</v>
      </c>
      <c r="C57" s="37">
        <v>5331</v>
      </c>
      <c r="D57" s="48"/>
      <c r="E57" s="53">
        <v>500000</v>
      </c>
      <c r="F57" s="358"/>
      <c r="G57" s="359">
        <v>500000</v>
      </c>
      <c r="H57" s="48"/>
      <c r="I57" s="53">
        <v>500000</v>
      </c>
      <c r="J57" s="48"/>
      <c r="K57" s="53">
        <v>500000</v>
      </c>
      <c r="L57" s="48"/>
      <c r="M57" s="338">
        <v>1105000</v>
      </c>
      <c r="N57" s="329">
        <v>605000</v>
      </c>
    </row>
    <row r="58" spans="1:14" ht="16.5" thickTop="1" thickBot="1" x14ac:dyDescent="0.3">
      <c r="A58" s="207" t="s">
        <v>174</v>
      </c>
      <c r="B58" s="216" t="s">
        <v>87</v>
      </c>
      <c r="C58" s="226"/>
      <c r="D58" s="227">
        <f t="shared" ref="D58:K58" si="10">SUM(D55:D57)</f>
        <v>60000</v>
      </c>
      <c r="E58" s="228">
        <f t="shared" si="10"/>
        <v>530000</v>
      </c>
      <c r="F58" s="366">
        <f t="shared" si="10"/>
        <v>60000</v>
      </c>
      <c r="G58" s="367">
        <f t="shared" si="10"/>
        <v>530000</v>
      </c>
      <c r="H58" s="227">
        <f t="shared" si="10"/>
        <v>60000</v>
      </c>
      <c r="I58" s="228">
        <f t="shared" si="10"/>
        <v>530000</v>
      </c>
      <c r="J58" s="227">
        <f t="shared" si="10"/>
        <v>60000</v>
      </c>
      <c r="K58" s="228">
        <f t="shared" si="10"/>
        <v>530000</v>
      </c>
      <c r="L58" s="227">
        <f t="shared" ref="L58:M58" si="11">SUM(L55:L57)</f>
        <v>60000</v>
      </c>
      <c r="M58" s="228">
        <f t="shared" si="11"/>
        <v>1135000</v>
      </c>
    </row>
    <row r="59" spans="1:14" ht="16.5" thickTop="1" thickBot="1" x14ac:dyDescent="0.3">
      <c r="A59" s="207" t="s">
        <v>175</v>
      </c>
      <c r="B59" s="259" t="s">
        <v>274</v>
      </c>
      <c r="C59" s="252">
        <v>5192</v>
      </c>
      <c r="D59" s="112"/>
      <c r="E59" s="67">
        <v>0</v>
      </c>
      <c r="F59" s="364"/>
      <c r="G59" s="365">
        <v>0</v>
      </c>
      <c r="H59" s="112"/>
      <c r="I59" s="67">
        <v>0</v>
      </c>
      <c r="J59" s="112"/>
      <c r="K59" s="67">
        <v>0</v>
      </c>
      <c r="L59" s="112"/>
      <c r="M59" s="67">
        <v>0</v>
      </c>
    </row>
    <row r="60" spans="1:14" ht="16.5" thickTop="1" thickBot="1" x14ac:dyDescent="0.3">
      <c r="A60" s="207" t="s">
        <v>176</v>
      </c>
      <c r="B60" s="216" t="s">
        <v>88</v>
      </c>
      <c r="C60" s="226"/>
      <c r="D60" s="227">
        <f t="shared" ref="D60:E60" si="12">SUM(D59)</f>
        <v>0</v>
      </c>
      <c r="E60" s="228">
        <f t="shared" si="12"/>
        <v>0</v>
      </c>
      <c r="F60" s="366">
        <f t="shared" ref="F60:K60" si="13">SUM(F59)</f>
        <v>0</v>
      </c>
      <c r="G60" s="367">
        <f t="shared" si="13"/>
        <v>0</v>
      </c>
      <c r="H60" s="227">
        <f t="shared" si="13"/>
        <v>0</v>
      </c>
      <c r="I60" s="228">
        <f t="shared" si="13"/>
        <v>0</v>
      </c>
      <c r="J60" s="227">
        <f t="shared" si="13"/>
        <v>0</v>
      </c>
      <c r="K60" s="228">
        <f t="shared" si="13"/>
        <v>0</v>
      </c>
      <c r="L60" s="227">
        <f t="shared" ref="L60:M60" si="14">SUM(L59)</f>
        <v>0</v>
      </c>
      <c r="M60" s="228">
        <f t="shared" si="14"/>
        <v>0</v>
      </c>
    </row>
    <row r="61" spans="1:14" ht="15.75" thickTop="1" x14ac:dyDescent="0.25">
      <c r="A61" s="207" t="s">
        <v>177</v>
      </c>
      <c r="B61" s="265" t="s">
        <v>399</v>
      </c>
      <c r="C61" s="253" t="s">
        <v>397</v>
      </c>
      <c r="D61" s="48">
        <v>10000</v>
      </c>
      <c r="E61" s="74"/>
      <c r="F61" s="358">
        <v>10000</v>
      </c>
      <c r="G61" s="359"/>
      <c r="H61" s="48">
        <v>10000</v>
      </c>
      <c r="I61" s="53"/>
      <c r="J61" s="48">
        <v>10000</v>
      </c>
      <c r="K61" s="53"/>
      <c r="L61" s="48">
        <v>10000</v>
      </c>
      <c r="M61" s="53"/>
    </row>
    <row r="62" spans="1:14" x14ac:dyDescent="0.25">
      <c r="A62" s="207" t="s">
        <v>178</v>
      </c>
      <c r="B62" s="265" t="s">
        <v>298</v>
      </c>
      <c r="C62" s="37" t="s">
        <v>23</v>
      </c>
      <c r="D62" s="48"/>
      <c r="E62" s="74">
        <v>180000</v>
      </c>
      <c r="F62" s="358"/>
      <c r="G62" s="359">
        <v>176000</v>
      </c>
      <c r="H62" s="48"/>
      <c r="I62" s="53">
        <v>176000</v>
      </c>
      <c r="J62" s="48"/>
      <c r="K62" s="53">
        <v>176000</v>
      </c>
      <c r="L62" s="48"/>
      <c r="M62" s="53">
        <v>176000</v>
      </c>
    </row>
    <row r="63" spans="1:14" x14ac:dyDescent="0.25">
      <c r="A63" s="207" t="s">
        <v>179</v>
      </c>
      <c r="B63" s="265" t="s">
        <v>275</v>
      </c>
      <c r="C63" s="37" t="s">
        <v>77</v>
      </c>
      <c r="D63" s="48"/>
      <c r="E63" s="74">
        <v>15000</v>
      </c>
      <c r="F63" s="358"/>
      <c r="G63" s="359">
        <v>19000</v>
      </c>
      <c r="H63" s="48"/>
      <c r="I63" s="53">
        <v>19000</v>
      </c>
      <c r="J63" s="48"/>
      <c r="K63" s="53">
        <v>19000</v>
      </c>
      <c r="L63" s="48"/>
      <c r="M63" s="53">
        <v>19000</v>
      </c>
    </row>
    <row r="64" spans="1:14" ht="15.75" thickBot="1" x14ac:dyDescent="0.3">
      <c r="A64" s="207" t="s">
        <v>180</v>
      </c>
      <c r="B64" s="169" t="s">
        <v>24</v>
      </c>
      <c r="C64" s="266" t="s">
        <v>25</v>
      </c>
      <c r="D64" s="267"/>
      <c r="E64" s="74">
        <v>5000</v>
      </c>
      <c r="F64" s="380"/>
      <c r="G64" s="359">
        <v>5000</v>
      </c>
      <c r="H64" s="267"/>
      <c r="I64" s="53">
        <v>5000</v>
      </c>
      <c r="J64" s="267"/>
      <c r="K64" s="53">
        <v>5000</v>
      </c>
      <c r="L64" s="267"/>
      <c r="M64" s="53">
        <v>5000</v>
      </c>
    </row>
    <row r="65" spans="1:13" ht="16.5" thickTop="1" thickBot="1" x14ac:dyDescent="0.3">
      <c r="A65" s="207" t="s">
        <v>181</v>
      </c>
      <c r="B65" s="216" t="s">
        <v>89</v>
      </c>
      <c r="C65" s="226"/>
      <c r="D65" s="227">
        <f t="shared" ref="D65:K65" si="15">SUM(D61:D64)</f>
        <v>10000</v>
      </c>
      <c r="E65" s="229">
        <f t="shared" si="15"/>
        <v>200000</v>
      </c>
      <c r="F65" s="366">
        <f t="shared" si="15"/>
        <v>10000</v>
      </c>
      <c r="G65" s="367">
        <f t="shared" si="15"/>
        <v>200000</v>
      </c>
      <c r="H65" s="227">
        <f t="shared" si="15"/>
        <v>10000</v>
      </c>
      <c r="I65" s="228">
        <f t="shared" si="15"/>
        <v>200000</v>
      </c>
      <c r="J65" s="227">
        <f t="shared" si="15"/>
        <v>10000</v>
      </c>
      <c r="K65" s="228">
        <f t="shared" si="15"/>
        <v>200000</v>
      </c>
      <c r="L65" s="227">
        <f t="shared" ref="L65:M65" si="16">SUM(L61:L64)</f>
        <v>10000</v>
      </c>
      <c r="M65" s="228">
        <f t="shared" si="16"/>
        <v>200000</v>
      </c>
    </row>
    <row r="66" spans="1:13" ht="15.75" thickTop="1" x14ac:dyDescent="0.25">
      <c r="A66" s="207" t="s">
        <v>182</v>
      </c>
      <c r="B66" s="274" t="s">
        <v>398</v>
      </c>
      <c r="C66" s="275" t="s">
        <v>397</v>
      </c>
      <c r="D66" s="262">
        <v>30000</v>
      </c>
      <c r="E66" s="76"/>
      <c r="F66" s="368">
        <v>30200</v>
      </c>
      <c r="G66" s="369"/>
      <c r="H66" s="262">
        <v>30200</v>
      </c>
      <c r="I66" s="59"/>
      <c r="J66" s="262">
        <v>30200</v>
      </c>
      <c r="K66" s="59"/>
      <c r="L66" s="262">
        <v>30200</v>
      </c>
      <c r="M66" s="59"/>
    </row>
    <row r="67" spans="1:13" x14ac:dyDescent="0.25">
      <c r="A67" s="207" t="s">
        <v>183</v>
      </c>
      <c r="B67" s="265" t="s">
        <v>299</v>
      </c>
      <c r="C67" s="37" t="s">
        <v>327</v>
      </c>
      <c r="D67" s="48"/>
      <c r="E67" s="78">
        <v>0</v>
      </c>
      <c r="F67" s="358"/>
      <c r="G67" s="381">
        <v>0</v>
      </c>
      <c r="H67" s="48"/>
      <c r="I67" s="425">
        <v>0</v>
      </c>
      <c r="J67" s="48"/>
      <c r="K67" s="425">
        <v>0</v>
      </c>
      <c r="L67" s="48"/>
      <c r="M67" s="425">
        <v>0</v>
      </c>
    </row>
    <row r="68" spans="1:13" x14ac:dyDescent="0.25">
      <c r="A68" s="207" t="s">
        <v>165</v>
      </c>
      <c r="B68" s="265" t="s">
        <v>270</v>
      </c>
      <c r="C68" s="37" t="s">
        <v>26</v>
      </c>
      <c r="D68" s="48"/>
      <c r="E68" s="78">
        <v>40000</v>
      </c>
      <c r="F68" s="358"/>
      <c r="G68" s="381">
        <v>40000</v>
      </c>
      <c r="H68" s="48"/>
      <c r="I68" s="425">
        <v>40000</v>
      </c>
      <c r="J68" s="48"/>
      <c r="K68" s="425">
        <v>40000</v>
      </c>
      <c r="L68" s="48"/>
      <c r="M68" s="425">
        <v>40000</v>
      </c>
    </row>
    <row r="69" spans="1:13" ht="15.75" thickBot="1" x14ac:dyDescent="0.3">
      <c r="A69" s="207" t="s">
        <v>184</v>
      </c>
      <c r="B69" s="276" t="s">
        <v>261</v>
      </c>
      <c r="C69" s="269" t="s">
        <v>259</v>
      </c>
      <c r="D69" s="79"/>
      <c r="E69" s="74">
        <v>55000</v>
      </c>
      <c r="F69" s="382"/>
      <c r="G69" s="359">
        <v>55000</v>
      </c>
      <c r="H69" s="79"/>
      <c r="I69" s="53">
        <v>55000</v>
      </c>
      <c r="J69" s="79"/>
      <c r="K69" s="53">
        <v>55000</v>
      </c>
      <c r="L69" s="79"/>
      <c r="M69" s="53">
        <v>55000</v>
      </c>
    </row>
    <row r="70" spans="1:13" ht="16.5" thickTop="1" thickBot="1" x14ac:dyDescent="0.3">
      <c r="A70" s="207" t="s">
        <v>185</v>
      </c>
      <c r="B70" s="216" t="s">
        <v>90</v>
      </c>
      <c r="C70" s="230"/>
      <c r="D70" s="227">
        <f t="shared" ref="D70:K70" si="17">SUM(D66:D69)</f>
        <v>30000</v>
      </c>
      <c r="E70" s="229">
        <f t="shared" si="17"/>
        <v>95000</v>
      </c>
      <c r="F70" s="366">
        <f t="shared" si="17"/>
        <v>30200</v>
      </c>
      <c r="G70" s="367">
        <f t="shared" si="17"/>
        <v>95000</v>
      </c>
      <c r="H70" s="227">
        <f t="shared" si="17"/>
        <v>30200</v>
      </c>
      <c r="I70" s="228">
        <f t="shared" si="17"/>
        <v>95000</v>
      </c>
      <c r="J70" s="227">
        <f t="shared" si="17"/>
        <v>30200</v>
      </c>
      <c r="K70" s="228">
        <f t="shared" si="17"/>
        <v>95000</v>
      </c>
      <c r="L70" s="227">
        <f t="shared" ref="L70:M70" si="18">SUM(L66:L69)</f>
        <v>30200</v>
      </c>
      <c r="M70" s="228">
        <f t="shared" si="18"/>
        <v>95000</v>
      </c>
    </row>
    <row r="71" spans="1:13" ht="15.75" thickTop="1" x14ac:dyDescent="0.25">
      <c r="A71" s="207" t="s">
        <v>186</v>
      </c>
      <c r="B71" s="274" t="s">
        <v>260</v>
      </c>
      <c r="C71" s="275">
        <v>5021</v>
      </c>
      <c r="D71" s="262"/>
      <c r="E71" s="76">
        <v>3000</v>
      </c>
      <c r="F71" s="368"/>
      <c r="G71" s="369">
        <v>3000</v>
      </c>
      <c r="H71" s="262"/>
      <c r="I71" s="59">
        <v>3000</v>
      </c>
      <c r="J71" s="262"/>
      <c r="K71" s="59">
        <v>3000</v>
      </c>
      <c r="L71" s="262"/>
      <c r="M71" s="59">
        <v>3000</v>
      </c>
    </row>
    <row r="72" spans="1:13" x14ac:dyDescent="0.25">
      <c r="A72" s="207" t="s">
        <v>187</v>
      </c>
      <c r="B72" s="265" t="s">
        <v>276</v>
      </c>
      <c r="C72" s="37" t="s">
        <v>29</v>
      </c>
      <c r="D72" s="48"/>
      <c r="E72" s="78">
        <v>1000</v>
      </c>
      <c r="F72" s="358"/>
      <c r="G72" s="381">
        <v>1000</v>
      </c>
      <c r="H72" s="48"/>
      <c r="I72" s="425">
        <v>1000</v>
      </c>
      <c r="J72" s="48"/>
      <c r="K72" s="425">
        <v>1000</v>
      </c>
      <c r="L72" s="48"/>
      <c r="M72" s="425">
        <v>1000</v>
      </c>
    </row>
    <row r="73" spans="1:13" x14ac:dyDescent="0.25">
      <c r="A73" s="207" t="s">
        <v>188</v>
      </c>
      <c r="B73" s="265" t="s">
        <v>457</v>
      </c>
      <c r="C73" s="37">
        <v>5169</v>
      </c>
      <c r="D73" s="48"/>
      <c r="E73" s="78">
        <v>100000</v>
      </c>
      <c r="F73" s="358"/>
      <c r="G73" s="381">
        <v>100000</v>
      </c>
      <c r="H73" s="48"/>
      <c r="I73" s="425">
        <v>100000</v>
      </c>
      <c r="J73" s="48"/>
      <c r="K73" s="425">
        <v>100000</v>
      </c>
      <c r="L73" s="48"/>
      <c r="M73" s="425">
        <v>100000</v>
      </c>
    </row>
    <row r="74" spans="1:13" x14ac:dyDescent="0.25">
      <c r="A74" s="207" t="s">
        <v>189</v>
      </c>
      <c r="B74" s="265" t="s">
        <v>28</v>
      </c>
      <c r="C74" s="37">
        <v>5199</v>
      </c>
      <c r="D74" s="48"/>
      <c r="E74" s="78">
        <v>10000</v>
      </c>
      <c r="F74" s="358"/>
      <c r="G74" s="381">
        <v>10000</v>
      </c>
      <c r="H74" s="48"/>
      <c r="I74" s="425">
        <v>10000</v>
      </c>
      <c r="J74" s="48"/>
      <c r="K74" s="425">
        <v>10000</v>
      </c>
      <c r="L74" s="48"/>
      <c r="M74" s="425">
        <v>10000</v>
      </c>
    </row>
    <row r="75" spans="1:13" x14ac:dyDescent="0.25">
      <c r="A75" s="207" t="s">
        <v>190</v>
      </c>
      <c r="B75" s="265" t="s">
        <v>78</v>
      </c>
      <c r="C75" s="37" t="s">
        <v>27</v>
      </c>
      <c r="D75" s="48"/>
      <c r="E75" s="78">
        <v>3000</v>
      </c>
      <c r="F75" s="358"/>
      <c r="G75" s="381">
        <v>3000</v>
      </c>
      <c r="H75" s="48"/>
      <c r="I75" s="425">
        <v>3000</v>
      </c>
      <c r="J75" s="48"/>
      <c r="K75" s="425">
        <v>3000</v>
      </c>
      <c r="L75" s="48"/>
      <c r="M75" s="425">
        <v>3000</v>
      </c>
    </row>
    <row r="76" spans="1:13" ht="15.75" thickBot="1" x14ac:dyDescent="0.3">
      <c r="A76" s="207" t="s">
        <v>191</v>
      </c>
      <c r="B76" s="277" t="s">
        <v>74</v>
      </c>
      <c r="C76" s="278">
        <v>5169</v>
      </c>
      <c r="D76" s="48"/>
      <c r="E76" s="78">
        <v>0</v>
      </c>
      <c r="F76" s="358"/>
      <c r="G76" s="381">
        <v>0</v>
      </c>
      <c r="H76" s="48"/>
      <c r="I76" s="425">
        <v>0</v>
      </c>
      <c r="J76" s="48"/>
      <c r="K76" s="425">
        <v>0</v>
      </c>
      <c r="L76" s="48"/>
      <c r="M76" s="425">
        <v>0</v>
      </c>
    </row>
    <row r="77" spans="1:13" ht="16.5" thickTop="1" thickBot="1" x14ac:dyDescent="0.3">
      <c r="A77" s="207" t="s">
        <v>192</v>
      </c>
      <c r="B77" s="216" t="s">
        <v>91</v>
      </c>
      <c r="C77" s="230"/>
      <c r="D77" s="227">
        <f t="shared" ref="D77:K77" si="19">SUM(D71:D76)</f>
        <v>0</v>
      </c>
      <c r="E77" s="229">
        <f t="shared" si="19"/>
        <v>117000</v>
      </c>
      <c r="F77" s="366">
        <f t="shared" si="19"/>
        <v>0</v>
      </c>
      <c r="G77" s="367">
        <f t="shared" si="19"/>
        <v>117000</v>
      </c>
      <c r="H77" s="227">
        <f t="shared" si="19"/>
        <v>0</v>
      </c>
      <c r="I77" s="228">
        <f t="shared" si="19"/>
        <v>117000</v>
      </c>
      <c r="J77" s="227">
        <f t="shared" si="19"/>
        <v>0</v>
      </c>
      <c r="K77" s="228">
        <f t="shared" si="19"/>
        <v>117000</v>
      </c>
      <c r="L77" s="227">
        <f t="shared" ref="L77:M77" si="20">SUM(L71:L76)</f>
        <v>0</v>
      </c>
      <c r="M77" s="228">
        <f t="shared" si="20"/>
        <v>117000</v>
      </c>
    </row>
    <row r="78" spans="1:13" ht="15.75" thickTop="1" x14ac:dyDescent="0.25">
      <c r="A78" s="207" t="s">
        <v>193</v>
      </c>
      <c r="B78" s="265" t="s">
        <v>380</v>
      </c>
      <c r="C78" s="37">
        <v>5171</v>
      </c>
      <c r="D78" s="48"/>
      <c r="E78" s="74">
        <v>0</v>
      </c>
      <c r="F78" s="358"/>
      <c r="G78" s="359">
        <v>0</v>
      </c>
      <c r="H78" s="48"/>
      <c r="I78" s="53">
        <v>0</v>
      </c>
      <c r="J78" s="48"/>
      <c r="K78" s="53">
        <v>0</v>
      </c>
      <c r="L78" s="48"/>
      <c r="M78" s="53">
        <v>0</v>
      </c>
    </row>
    <row r="79" spans="1:13" x14ac:dyDescent="0.25">
      <c r="A79" s="207" t="s">
        <v>194</v>
      </c>
      <c r="B79" s="265" t="s">
        <v>329</v>
      </c>
      <c r="C79" s="37">
        <v>5171</v>
      </c>
      <c r="D79" s="48"/>
      <c r="E79" s="74">
        <v>0</v>
      </c>
      <c r="F79" s="358"/>
      <c r="G79" s="359">
        <v>0</v>
      </c>
      <c r="H79" s="48"/>
      <c r="I79" s="53">
        <v>0</v>
      </c>
      <c r="J79" s="48"/>
      <c r="K79" s="53">
        <v>0</v>
      </c>
      <c r="L79" s="48"/>
      <c r="M79" s="53">
        <v>0</v>
      </c>
    </row>
    <row r="80" spans="1:13" x14ac:dyDescent="0.25">
      <c r="A80" s="207" t="s">
        <v>195</v>
      </c>
      <c r="B80" s="265" t="s">
        <v>277</v>
      </c>
      <c r="C80" s="254">
        <v>5169.5171</v>
      </c>
      <c r="D80" s="48"/>
      <c r="E80" s="74">
        <v>0</v>
      </c>
      <c r="F80" s="358"/>
      <c r="G80" s="359">
        <v>0</v>
      </c>
      <c r="H80" s="48"/>
      <c r="I80" s="53">
        <v>0</v>
      </c>
      <c r="J80" s="48"/>
      <c r="K80" s="53">
        <v>0</v>
      </c>
      <c r="L80" s="48"/>
      <c r="M80" s="53">
        <v>0</v>
      </c>
    </row>
    <row r="81" spans="1:14" ht="15.75" thickBot="1" x14ac:dyDescent="0.3">
      <c r="A81" s="207" t="s">
        <v>196</v>
      </c>
      <c r="B81" s="277" t="s">
        <v>278</v>
      </c>
      <c r="C81" s="278">
        <v>5223</v>
      </c>
      <c r="D81" s="273"/>
      <c r="E81" s="80">
        <v>0</v>
      </c>
      <c r="F81" s="362"/>
      <c r="G81" s="360">
        <v>0</v>
      </c>
      <c r="H81" s="273"/>
      <c r="I81" s="51">
        <v>0</v>
      </c>
      <c r="J81" s="273"/>
      <c r="K81" s="51">
        <v>0</v>
      </c>
      <c r="L81" s="273"/>
      <c r="M81" s="51">
        <v>0</v>
      </c>
    </row>
    <row r="82" spans="1:14" ht="16.5" thickTop="1" thickBot="1" x14ac:dyDescent="0.3">
      <c r="A82" s="207" t="s">
        <v>197</v>
      </c>
      <c r="B82" s="216" t="s">
        <v>92</v>
      </c>
      <c r="C82" s="230"/>
      <c r="D82" s="227">
        <f t="shared" ref="D82:K82" si="21">SUM(D78:D81)</f>
        <v>0</v>
      </c>
      <c r="E82" s="228">
        <f t="shared" si="21"/>
        <v>0</v>
      </c>
      <c r="F82" s="366">
        <f t="shared" si="21"/>
        <v>0</v>
      </c>
      <c r="G82" s="367">
        <f t="shared" si="21"/>
        <v>0</v>
      </c>
      <c r="H82" s="227">
        <f t="shared" si="21"/>
        <v>0</v>
      </c>
      <c r="I82" s="228">
        <f t="shared" si="21"/>
        <v>0</v>
      </c>
      <c r="J82" s="227">
        <f t="shared" si="21"/>
        <v>0</v>
      </c>
      <c r="K82" s="228">
        <f t="shared" si="21"/>
        <v>0</v>
      </c>
      <c r="L82" s="227">
        <f t="shared" ref="L82:M82" si="22">SUM(L78:L81)</f>
        <v>0</v>
      </c>
      <c r="M82" s="228">
        <f t="shared" si="22"/>
        <v>0</v>
      </c>
    </row>
    <row r="83" spans="1:14" ht="15.75" thickTop="1" x14ac:dyDescent="0.25">
      <c r="A83" s="207" t="s">
        <v>198</v>
      </c>
      <c r="B83" s="274" t="s">
        <v>30</v>
      </c>
      <c r="C83" s="275">
        <v>5021</v>
      </c>
      <c r="D83" s="262"/>
      <c r="E83" s="76">
        <v>5000</v>
      </c>
      <c r="F83" s="368"/>
      <c r="G83" s="369">
        <v>5000</v>
      </c>
      <c r="H83" s="262"/>
      <c r="I83" s="59">
        <v>5000</v>
      </c>
      <c r="J83" s="262"/>
      <c r="K83" s="59">
        <v>5000</v>
      </c>
      <c r="L83" s="262"/>
      <c r="M83" s="59">
        <v>5000</v>
      </c>
    </row>
    <row r="84" spans="1:14" ht="15.75" thickBot="1" x14ac:dyDescent="0.3">
      <c r="A84" s="207" t="s">
        <v>131</v>
      </c>
      <c r="B84" s="279" t="s">
        <v>31</v>
      </c>
      <c r="C84" s="257" t="s">
        <v>474</v>
      </c>
      <c r="D84" s="280"/>
      <c r="E84" s="83">
        <v>30000</v>
      </c>
      <c r="F84" s="383"/>
      <c r="G84" s="384">
        <v>30000</v>
      </c>
      <c r="H84" s="280"/>
      <c r="I84" s="426">
        <v>50000</v>
      </c>
      <c r="J84" s="280"/>
      <c r="K84" s="426">
        <v>50000</v>
      </c>
      <c r="L84" s="280"/>
      <c r="M84" s="426">
        <v>50000</v>
      </c>
    </row>
    <row r="85" spans="1:14" ht="16.5" thickTop="1" thickBot="1" x14ac:dyDescent="0.3">
      <c r="A85" s="207" t="s">
        <v>199</v>
      </c>
      <c r="B85" s="216" t="s">
        <v>93</v>
      </c>
      <c r="C85" s="231"/>
      <c r="D85" s="218">
        <f t="shared" ref="D85:K85" si="23">SUM(D83:D84)</f>
        <v>0</v>
      </c>
      <c r="E85" s="242">
        <f t="shared" si="23"/>
        <v>35000</v>
      </c>
      <c r="F85" s="385">
        <f t="shared" si="23"/>
        <v>0</v>
      </c>
      <c r="G85" s="386">
        <f t="shared" si="23"/>
        <v>35000</v>
      </c>
      <c r="H85" s="218">
        <f t="shared" si="23"/>
        <v>0</v>
      </c>
      <c r="I85" s="242">
        <f t="shared" si="23"/>
        <v>55000</v>
      </c>
      <c r="J85" s="218">
        <f t="shared" si="23"/>
        <v>0</v>
      </c>
      <c r="K85" s="242">
        <f t="shared" si="23"/>
        <v>55000</v>
      </c>
      <c r="L85" s="218">
        <f t="shared" ref="L85:M85" si="24">SUM(L83:L84)</f>
        <v>0</v>
      </c>
      <c r="M85" s="242">
        <f t="shared" si="24"/>
        <v>55000</v>
      </c>
    </row>
    <row r="86" spans="1:14" ht="15.75" thickTop="1" x14ac:dyDescent="0.25">
      <c r="A86" s="207" t="s">
        <v>200</v>
      </c>
      <c r="B86" s="274" t="s">
        <v>265</v>
      </c>
      <c r="C86" s="275" t="s">
        <v>29</v>
      </c>
      <c r="D86" s="112"/>
      <c r="E86" s="84">
        <v>20000</v>
      </c>
      <c r="F86" s="364"/>
      <c r="G86" s="365">
        <v>20000</v>
      </c>
      <c r="H86" s="112"/>
      <c r="I86" s="67">
        <v>20000</v>
      </c>
      <c r="J86" s="112"/>
      <c r="K86" s="67">
        <v>20000</v>
      </c>
      <c r="L86" s="112"/>
      <c r="M86" s="67">
        <v>20000</v>
      </c>
    </row>
    <row r="87" spans="1:14" x14ac:dyDescent="0.25">
      <c r="A87" s="207" t="s">
        <v>201</v>
      </c>
      <c r="B87" s="263" t="s">
        <v>279</v>
      </c>
      <c r="C87" s="255" t="s">
        <v>32</v>
      </c>
      <c r="D87" s="281">
        <v>0</v>
      </c>
      <c r="E87" s="86">
        <v>5000</v>
      </c>
      <c r="F87" s="387">
        <v>0</v>
      </c>
      <c r="G87" s="361">
        <v>5000</v>
      </c>
      <c r="H87" s="281">
        <v>0</v>
      </c>
      <c r="I87" s="49">
        <v>5000</v>
      </c>
      <c r="J87" s="281">
        <v>0</v>
      </c>
      <c r="K87" s="49">
        <v>5000</v>
      </c>
      <c r="L87" s="281">
        <v>0</v>
      </c>
      <c r="M87" s="49">
        <v>5000</v>
      </c>
    </row>
    <row r="88" spans="1:14" ht="15.75" thickBot="1" x14ac:dyDescent="0.3">
      <c r="A88" s="207" t="s">
        <v>202</v>
      </c>
      <c r="B88" s="282" t="s">
        <v>271</v>
      </c>
      <c r="C88" s="283" t="s">
        <v>33</v>
      </c>
      <c r="D88" s="280"/>
      <c r="E88" s="83">
        <v>10000</v>
      </c>
      <c r="F88" s="383"/>
      <c r="G88" s="384">
        <v>10000</v>
      </c>
      <c r="H88" s="280"/>
      <c r="I88" s="426">
        <v>10000</v>
      </c>
      <c r="J88" s="280"/>
      <c r="K88" s="426">
        <v>10000</v>
      </c>
      <c r="L88" s="280"/>
      <c r="M88" s="426">
        <v>10000</v>
      </c>
    </row>
    <row r="89" spans="1:14" ht="16.5" thickTop="1" thickBot="1" x14ac:dyDescent="0.3">
      <c r="A89" s="207" t="s">
        <v>203</v>
      </c>
      <c r="B89" s="216" t="s">
        <v>94</v>
      </c>
      <c r="C89" s="220"/>
      <c r="D89" s="218">
        <f t="shared" ref="D89:K89" si="25">SUM(D86:D88)</f>
        <v>0</v>
      </c>
      <c r="E89" s="219">
        <f t="shared" si="25"/>
        <v>35000</v>
      </c>
      <c r="F89" s="385">
        <f t="shared" si="25"/>
        <v>0</v>
      </c>
      <c r="G89" s="386">
        <f t="shared" si="25"/>
        <v>35000</v>
      </c>
      <c r="H89" s="218">
        <f t="shared" si="25"/>
        <v>0</v>
      </c>
      <c r="I89" s="242">
        <f t="shared" si="25"/>
        <v>35000</v>
      </c>
      <c r="J89" s="218">
        <f t="shared" si="25"/>
        <v>0</v>
      </c>
      <c r="K89" s="242">
        <f t="shared" si="25"/>
        <v>35000</v>
      </c>
      <c r="L89" s="218">
        <f t="shared" ref="L89:M89" si="26">SUM(L86:L88)</f>
        <v>0</v>
      </c>
      <c r="M89" s="242">
        <f t="shared" si="26"/>
        <v>35000</v>
      </c>
    </row>
    <row r="90" spans="1:14" ht="16.5" thickTop="1" thickBot="1" x14ac:dyDescent="0.3">
      <c r="A90" s="207" t="s">
        <v>204</v>
      </c>
      <c r="B90" s="284" t="s">
        <v>280</v>
      </c>
      <c r="C90" s="285">
        <v>5199</v>
      </c>
      <c r="D90" s="286"/>
      <c r="E90" s="80">
        <v>5000</v>
      </c>
      <c r="F90" s="388"/>
      <c r="G90" s="360">
        <v>5000</v>
      </c>
      <c r="H90" s="286"/>
      <c r="I90" s="51">
        <v>5000</v>
      </c>
      <c r="J90" s="286"/>
      <c r="K90" s="51">
        <v>5000</v>
      </c>
      <c r="L90" s="286"/>
      <c r="M90" s="51">
        <v>5000</v>
      </c>
    </row>
    <row r="91" spans="1:14" ht="16.5" thickTop="1" thickBot="1" x14ac:dyDescent="0.3">
      <c r="A91" s="207" t="s">
        <v>129</v>
      </c>
      <c r="B91" s="216" t="s">
        <v>95</v>
      </c>
      <c r="C91" s="217"/>
      <c r="D91" s="218">
        <f t="shared" ref="D91:E91" si="27">SUM(D90)</f>
        <v>0</v>
      </c>
      <c r="E91" s="219">
        <f t="shared" si="27"/>
        <v>5000</v>
      </c>
      <c r="F91" s="385">
        <f t="shared" ref="F91:K91" si="28">SUM(F90)</f>
        <v>0</v>
      </c>
      <c r="G91" s="386">
        <f t="shared" si="28"/>
        <v>5000</v>
      </c>
      <c r="H91" s="218">
        <f t="shared" si="28"/>
        <v>0</v>
      </c>
      <c r="I91" s="242">
        <f t="shared" si="28"/>
        <v>5000</v>
      </c>
      <c r="J91" s="218">
        <f t="shared" si="28"/>
        <v>0</v>
      </c>
      <c r="K91" s="242">
        <f t="shared" si="28"/>
        <v>5000</v>
      </c>
      <c r="L91" s="218">
        <f t="shared" ref="L91:M91" si="29">SUM(L90)</f>
        <v>0</v>
      </c>
      <c r="M91" s="242">
        <f t="shared" si="29"/>
        <v>5000</v>
      </c>
    </row>
    <row r="92" spans="1:14" ht="15.75" thickTop="1" x14ac:dyDescent="0.25">
      <c r="A92" s="207" t="s">
        <v>133</v>
      </c>
      <c r="B92" s="259" t="s">
        <v>281</v>
      </c>
      <c r="C92" s="252" t="s">
        <v>475</v>
      </c>
      <c r="D92" s="89">
        <v>200000</v>
      </c>
      <c r="E92" s="74">
        <v>25000</v>
      </c>
      <c r="F92" s="389">
        <v>200000</v>
      </c>
      <c r="G92" s="359">
        <v>190000</v>
      </c>
      <c r="H92" s="89">
        <v>200000</v>
      </c>
      <c r="I92" s="53">
        <v>196000</v>
      </c>
      <c r="J92" s="89">
        <v>200000</v>
      </c>
      <c r="K92" s="53">
        <v>198000</v>
      </c>
      <c r="L92" s="89">
        <v>200000</v>
      </c>
      <c r="M92" s="338">
        <v>208000</v>
      </c>
      <c r="N92" s="329">
        <v>10000</v>
      </c>
    </row>
    <row r="93" spans="1:14" x14ac:dyDescent="0.25">
      <c r="A93" s="207" t="s">
        <v>205</v>
      </c>
      <c r="B93" s="287" t="s">
        <v>41</v>
      </c>
      <c r="C93" s="37">
        <v>2132</v>
      </c>
      <c r="D93" s="48">
        <v>160000</v>
      </c>
      <c r="E93" s="74"/>
      <c r="F93" s="358">
        <v>160000</v>
      </c>
      <c r="G93" s="359"/>
      <c r="H93" s="48">
        <v>160000</v>
      </c>
      <c r="I93" s="53"/>
      <c r="J93" s="48">
        <v>160000</v>
      </c>
      <c r="K93" s="53"/>
      <c r="L93" s="48">
        <v>160000</v>
      </c>
      <c r="M93" s="53"/>
    </row>
    <row r="94" spans="1:14" ht="15.75" thickBot="1" x14ac:dyDescent="0.3">
      <c r="A94" s="207" t="s">
        <v>206</v>
      </c>
      <c r="B94" s="282" t="s">
        <v>272</v>
      </c>
      <c r="C94" s="283" t="s">
        <v>35</v>
      </c>
      <c r="D94" s="264">
        <v>100000</v>
      </c>
      <c r="E94" s="288">
        <v>100000</v>
      </c>
      <c r="F94" s="370">
        <v>100000</v>
      </c>
      <c r="G94" s="371">
        <v>100000</v>
      </c>
      <c r="H94" s="264">
        <v>100000</v>
      </c>
      <c r="I94" s="61">
        <v>170000</v>
      </c>
      <c r="J94" s="264">
        <v>100000</v>
      </c>
      <c r="K94" s="61">
        <v>168000</v>
      </c>
      <c r="L94" s="264">
        <v>100000</v>
      </c>
      <c r="M94" s="61">
        <v>168000</v>
      </c>
    </row>
    <row r="95" spans="1:14" ht="16.5" thickTop="1" thickBot="1" x14ac:dyDescent="0.3">
      <c r="A95" s="207" t="s">
        <v>207</v>
      </c>
      <c r="B95" s="216" t="s">
        <v>96</v>
      </c>
      <c r="C95" s="243"/>
      <c r="D95" s="244">
        <f t="shared" ref="D95:K95" si="30">SUM(D92:D94)</f>
        <v>460000</v>
      </c>
      <c r="E95" s="245">
        <f t="shared" si="30"/>
        <v>125000</v>
      </c>
      <c r="F95" s="390">
        <f t="shared" si="30"/>
        <v>460000</v>
      </c>
      <c r="G95" s="391">
        <f t="shared" si="30"/>
        <v>290000</v>
      </c>
      <c r="H95" s="244">
        <f t="shared" si="30"/>
        <v>460000</v>
      </c>
      <c r="I95" s="427">
        <f t="shared" si="30"/>
        <v>366000</v>
      </c>
      <c r="J95" s="244">
        <f t="shared" si="30"/>
        <v>460000</v>
      </c>
      <c r="K95" s="427">
        <f t="shared" si="30"/>
        <v>366000</v>
      </c>
      <c r="L95" s="244">
        <f t="shared" ref="L95:M95" si="31">SUM(L92:L94)</f>
        <v>460000</v>
      </c>
      <c r="M95" s="427">
        <f t="shared" si="31"/>
        <v>376000</v>
      </c>
    </row>
    <row r="96" spans="1:14" ht="15.75" thickTop="1" x14ac:dyDescent="0.25">
      <c r="A96" s="207" t="s">
        <v>130</v>
      </c>
      <c r="B96" s="274" t="s">
        <v>282</v>
      </c>
      <c r="C96" s="275">
        <v>2111.2132000000001</v>
      </c>
      <c r="D96" s="89">
        <v>77000</v>
      </c>
      <c r="E96" s="97"/>
      <c r="F96" s="389">
        <v>77000</v>
      </c>
      <c r="G96" s="392"/>
      <c r="H96" s="89">
        <v>77000</v>
      </c>
      <c r="I96" s="428"/>
      <c r="J96" s="89">
        <v>77000</v>
      </c>
      <c r="K96" s="428"/>
      <c r="L96" s="89">
        <v>77000</v>
      </c>
      <c r="M96" s="428"/>
    </row>
    <row r="97" spans="1:14" x14ac:dyDescent="0.25">
      <c r="A97" s="207" t="s">
        <v>208</v>
      </c>
      <c r="B97" s="263" t="s">
        <v>37</v>
      </c>
      <c r="C97" s="255">
        <v>2324</v>
      </c>
      <c r="D97" s="281">
        <v>0</v>
      </c>
      <c r="E97" s="86"/>
      <c r="F97" s="387">
        <v>750</v>
      </c>
      <c r="G97" s="361"/>
      <c r="H97" s="281">
        <v>18250</v>
      </c>
      <c r="I97" s="49"/>
      <c r="J97" s="281">
        <v>18250</v>
      </c>
      <c r="K97" s="49"/>
      <c r="L97" s="281">
        <v>18250</v>
      </c>
      <c r="M97" s="49"/>
    </row>
    <row r="98" spans="1:14" x14ac:dyDescent="0.25">
      <c r="A98" s="207" t="s">
        <v>209</v>
      </c>
      <c r="B98" s="289" t="s">
        <v>383</v>
      </c>
      <c r="C98" s="257" t="s">
        <v>382</v>
      </c>
      <c r="D98" s="290"/>
      <c r="E98" s="93">
        <v>70000</v>
      </c>
      <c r="F98" s="393"/>
      <c r="G98" s="363">
        <v>70000</v>
      </c>
      <c r="H98" s="290"/>
      <c r="I98" s="258">
        <v>70000</v>
      </c>
      <c r="J98" s="290"/>
      <c r="K98" s="258">
        <v>54500</v>
      </c>
      <c r="L98" s="290"/>
      <c r="M98" s="443">
        <v>80000</v>
      </c>
      <c r="N98" s="329">
        <v>25500</v>
      </c>
    </row>
    <row r="99" spans="1:14" x14ac:dyDescent="0.25">
      <c r="A99" s="207" t="s">
        <v>210</v>
      </c>
      <c r="B99" s="282" t="s">
        <v>286</v>
      </c>
      <c r="C99" s="283" t="s">
        <v>381</v>
      </c>
      <c r="D99" s="291"/>
      <c r="E99" s="93">
        <v>200000</v>
      </c>
      <c r="F99" s="394"/>
      <c r="G99" s="363">
        <v>200000</v>
      </c>
      <c r="H99" s="291"/>
      <c r="I99" s="258">
        <v>200000</v>
      </c>
      <c r="J99" s="291"/>
      <c r="K99" s="258">
        <v>215500</v>
      </c>
      <c r="L99" s="291"/>
      <c r="M99" s="258">
        <v>215500</v>
      </c>
    </row>
    <row r="100" spans="1:14" x14ac:dyDescent="0.25">
      <c r="A100" s="207" t="s">
        <v>211</v>
      </c>
      <c r="B100" s="263" t="s">
        <v>283</v>
      </c>
      <c r="C100" s="255" t="s">
        <v>110</v>
      </c>
      <c r="D100" s="111"/>
      <c r="E100" s="93">
        <v>15000</v>
      </c>
      <c r="F100" s="376"/>
      <c r="G100" s="363">
        <v>15000</v>
      </c>
      <c r="H100" s="111"/>
      <c r="I100" s="258">
        <v>15000</v>
      </c>
      <c r="J100" s="111"/>
      <c r="K100" s="258">
        <v>15000</v>
      </c>
      <c r="L100" s="111"/>
      <c r="M100" s="258">
        <v>15000</v>
      </c>
    </row>
    <row r="101" spans="1:14" x14ac:dyDescent="0.25">
      <c r="A101" s="207" t="s">
        <v>164</v>
      </c>
      <c r="B101" s="168" t="s">
        <v>284</v>
      </c>
      <c r="C101" s="36" t="s">
        <v>114</v>
      </c>
      <c r="D101" s="292">
        <v>16000</v>
      </c>
      <c r="E101" s="77">
        <v>3000</v>
      </c>
      <c r="F101" s="395">
        <v>16000</v>
      </c>
      <c r="G101" s="396">
        <v>3000</v>
      </c>
      <c r="H101" s="292">
        <v>16000</v>
      </c>
      <c r="I101" s="319">
        <v>3000</v>
      </c>
      <c r="J101" s="292">
        <v>16000</v>
      </c>
      <c r="K101" s="319">
        <v>3000</v>
      </c>
      <c r="L101" s="292">
        <v>16000</v>
      </c>
      <c r="M101" s="319">
        <v>3000</v>
      </c>
    </row>
    <row r="102" spans="1:14" ht="15.75" thickBot="1" x14ac:dyDescent="0.3">
      <c r="A102" s="207" t="s">
        <v>212</v>
      </c>
      <c r="B102" s="293" t="s">
        <v>285</v>
      </c>
      <c r="C102" s="294" t="s">
        <v>72</v>
      </c>
      <c r="D102" s="295">
        <v>0</v>
      </c>
      <c r="E102" s="99">
        <v>16800</v>
      </c>
      <c r="F102" s="397">
        <v>0</v>
      </c>
      <c r="G102" s="398">
        <v>16800</v>
      </c>
      <c r="H102" s="295">
        <v>0</v>
      </c>
      <c r="I102" s="320">
        <v>16800</v>
      </c>
      <c r="J102" s="295">
        <v>0</v>
      </c>
      <c r="K102" s="320">
        <v>16800</v>
      </c>
      <c r="L102" s="295">
        <v>0</v>
      </c>
      <c r="M102" s="320">
        <v>16800</v>
      </c>
    </row>
    <row r="103" spans="1:14" ht="16.5" thickTop="1" thickBot="1" x14ac:dyDescent="0.3">
      <c r="A103" s="207" t="s">
        <v>213</v>
      </c>
      <c r="B103" s="216" t="s">
        <v>71</v>
      </c>
      <c r="C103" s="217"/>
      <c r="D103" s="218">
        <f t="shared" ref="D103:K103" si="32">SUM(D96:D102)</f>
        <v>93000</v>
      </c>
      <c r="E103" s="219">
        <f t="shared" si="32"/>
        <v>304800</v>
      </c>
      <c r="F103" s="385">
        <f t="shared" si="32"/>
        <v>93750</v>
      </c>
      <c r="G103" s="386">
        <f t="shared" si="32"/>
        <v>304800</v>
      </c>
      <c r="H103" s="218">
        <f t="shared" si="32"/>
        <v>111250</v>
      </c>
      <c r="I103" s="242">
        <f t="shared" si="32"/>
        <v>304800</v>
      </c>
      <c r="J103" s="218">
        <f t="shared" si="32"/>
        <v>111250</v>
      </c>
      <c r="K103" s="242">
        <f t="shared" si="32"/>
        <v>304800</v>
      </c>
      <c r="L103" s="218">
        <f t="shared" ref="L103:M103" si="33">SUM(L96:L102)</f>
        <v>111250</v>
      </c>
      <c r="M103" s="242">
        <f t="shared" si="33"/>
        <v>330300</v>
      </c>
    </row>
    <row r="104" spans="1:14" ht="15.75" thickTop="1" x14ac:dyDescent="0.25">
      <c r="A104" s="207" t="s">
        <v>214</v>
      </c>
      <c r="B104" s="259" t="s">
        <v>38</v>
      </c>
      <c r="C104" s="252">
        <v>2324.5154000000002</v>
      </c>
      <c r="D104" s="292"/>
      <c r="E104" s="97">
        <v>190000</v>
      </c>
      <c r="F104" s="395">
        <v>34650</v>
      </c>
      <c r="G104" s="392">
        <v>190000</v>
      </c>
      <c r="H104" s="292">
        <v>34650</v>
      </c>
      <c r="I104" s="428">
        <v>190000</v>
      </c>
      <c r="J104" s="292">
        <v>34650</v>
      </c>
      <c r="K104" s="428">
        <v>190000</v>
      </c>
      <c r="L104" s="292">
        <v>34650</v>
      </c>
      <c r="M104" s="428">
        <v>190000</v>
      </c>
    </row>
    <row r="105" spans="1:14" ht="15.75" thickBot="1" x14ac:dyDescent="0.3">
      <c r="A105" s="207" t="s">
        <v>215</v>
      </c>
      <c r="B105" s="293" t="s">
        <v>269</v>
      </c>
      <c r="C105" s="296" t="s">
        <v>322</v>
      </c>
      <c r="D105" s="295"/>
      <c r="E105" s="99">
        <v>400000</v>
      </c>
      <c r="F105" s="397"/>
      <c r="G105" s="398">
        <v>400000</v>
      </c>
      <c r="H105" s="295"/>
      <c r="I105" s="320">
        <v>400000</v>
      </c>
      <c r="J105" s="295"/>
      <c r="K105" s="320">
        <v>400000</v>
      </c>
      <c r="L105" s="295"/>
      <c r="M105" s="320">
        <v>400000</v>
      </c>
    </row>
    <row r="106" spans="1:14" ht="16.5" thickTop="1" thickBot="1" x14ac:dyDescent="0.3">
      <c r="A106" s="207" t="s">
        <v>216</v>
      </c>
      <c r="B106" s="216" t="s">
        <v>39</v>
      </c>
      <c r="C106" s="217"/>
      <c r="D106" s="218">
        <f>SUM(D104:D105)</f>
        <v>0</v>
      </c>
      <c r="E106" s="219">
        <f>SUM(E104+E105)</f>
        <v>590000</v>
      </c>
      <c r="F106" s="385">
        <f>SUM(F104:F105)</f>
        <v>34650</v>
      </c>
      <c r="G106" s="386">
        <f>SUM(G104+G105)</f>
        <v>590000</v>
      </c>
      <c r="H106" s="218">
        <f>SUM(H104:H105)</f>
        <v>34650</v>
      </c>
      <c r="I106" s="242">
        <f>SUM(I104+I105)</f>
        <v>590000</v>
      </c>
      <c r="J106" s="218">
        <f>SUM(J104:J105)</f>
        <v>34650</v>
      </c>
      <c r="K106" s="242">
        <f>SUM(K104+K105)</f>
        <v>590000</v>
      </c>
      <c r="L106" s="218">
        <f>SUM(L104:L105)</f>
        <v>34650</v>
      </c>
      <c r="M106" s="242">
        <f>SUM(M104+M105)</f>
        <v>590000</v>
      </c>
    </row>
    <row r="107" spans="1:14" ht="15.75" thickTop="1" x14ac:dyDescent="0.25">
      <c r="A107" s="207" t="s">
        <v>217</v>
      </c>
      <c r="B107" s="259" t="s">
        <v>36</v>
      </c>
      <c r="C107" s="252">
        <v>2139</v>
      </c>
      <c r="D107" s="112">
        <v>5000</v>
      </c>
      <c r="E107" s="84"/>
      <c r="F107" s="364">
        <v>5000</v>
      </c>
      <c r="G107" s="365"/>
      <c r="H107" s="112">
        <v>5000</v>
      </c>
      <c r="I107" s="67"/>
      <c r="J107" s="112">
        <v>5000</v>
      </c>
      <c r="K107" s="67"/>
      <c r="L107" s="112">
        <v>5000</v>
      </c>
      <c r="M107" s="67"/>
    </row>
    <row r="108" spans="1:14" x14ac:dyDescent="0.25">
      <c r="A108" s="207" t="s">
        <v>218</v>
      </c>
      <c r="B108" s="277" t="s">
        <v>287</v>
      </c>
      <c r="C108" s="297" t="s">
        <v>40</v>
      </c>
      <c r="D108" s="101"/>
      <c r="E108" s="102">
        <v>2000</v>
      </c>
      <c r="F108" s="399"/>
      <c r="G108" s="400">
        <v>2344</v>
      </c>
      <c r="H108" s="101"/>
      <c r="I108" s="429">
        <v>2344</v>
      </c>
      <c r="J108" s="101"/>
      <c r="K108" s="429">
        <v>2344</v>
      </c>
      <c r="L108" s="101"/>
      <c r="M108" s="429">
        <v>2344</v>
      </c>
    </row>
    <row r="109" spans="1:14" x14ac:dyDescent="0.25">
      <c r="A109" s="207" t="s">
        <v>219</v>
      </c>
      <c r="B109" s="277" t="s">
        <v>262</v>
      </c>
      <c r="C109" s="297">
        <v>5151</v>
      </c>
      <c r="D109" s="101"/>
      <c r="E109" s="102">
        <v>3000</v>
      </c>
      <c r="F109" s="399"/>
      <c r="G109" s="400">
        <v>3000</v>
      </c>
      <c r="H109" s="101"/>
      <c r="I109" s="429">
        <v>3000</v>
      </c>
      <c r="J109" s="101"/>
      <c r="K109" s="429">
        <v>3000</v>
      </c>
      <c r="L109" s="101"/>
      <c r="M109" s="429">
        <v>3000</v>
      </c>
    </row>
    <row r="110" spans="1:14" ht="15.75" thickBot="1" x14ac:dyDescent="0.3">
      <c r="A110" s="207" t="s">
        <v>220</v>
      </c>
      <c r="B110" s="277" t="s">
        <v>288</v>
      </c>
      <c r="C110" s="298">
        <v>5171</v>
      </c>
      <c r="D110" s="105"/>
      <c r="E110" s="106">
        <v>30000</v>
      </c>
      <c r="F110" s="401"/>
      <c r="G110" s="404">
        <v>29656</v>
      </c>
      <c r="H110" s="105"/>
      <c r="I110" s="430">
        <v>119656</v>
      </c>
      <c r="J110" s="105"/>
      <c r="K110" s="430">
        <v>119656</v>
      </c>
      <c r="L110" s="105"/>
      <c r="M110" s="430">
        <v>119656</v>
      </c>
    </row>
    <row r="111" spans="1:14" ht="16.5" thickTop="1" thickBot="1" x14ac:dyDescent="0.3">
      <c r="A111" s="207" t="s">
        <v>221</v>
      </c>
      <c r="B111" s="216" t="s">
        <v>97</v>
      </c>
      <c r="C111" s="221"/>
      <c r="D111" s="222">
        <f t="shared" ref="D111:E111" si="34">SUM(D107:D110)</f>
        <v>5000</v>
      </c>
      <c r="E111" s="223">
        <f t="shared" si="34"/>
        <v>35000</v>
      </c>
      <c r="F111" s="402">
        <f t="shared" ref="F111:K111" si="35">SUM(F107:F110)</f>
        <v>5000</v>
      </c>
      <c r="G111" s="403">
        <f t="shared" si="35"/>
        <v>35000</v>
      </c>
      <c r="H111" s="222">
        <f t="shared" si="35"/>
        <v>5000</v>
      </c>
      <c r="I111" s="431">
        <f t="shared" si="35"/>
        <v>125000</v>
      </c>
      <c r="J111" s="222">
        <f t="shared" si="35"/>
        <v>5000</v>
      </c>
      <c r="K111" s="431">
        <f t="shared" si="35"/>
        <v>125000</v>
      </c>
      <c r="L111" s="222">
        <f t="shared" ref="L111:M111" si="36">SUM(L107:L110)</f>
        <v>5000</v>
      </c>
      <c r="M111" s="431">
        <f t="shared" si="36"/>
        <v>125000</v>
      </c>
    </row>
    <row r="112" spans="1:14" ht="15.75" thickTop="1" x14ac:dyDescent="0.25">
      <c r="A112" s="207" t="s">
        <v>222</v>
      </c>
      <c r="B112" s="274" t="s">
        <v>385</v>
      </c>
      <c r="C112" s="275" t="s">
        <v>384</v>
      </c>
      <c r="D112" s="262">
        <v>100000</v>
      </c>
      <c r="E112" s="76"/>
      <c r="F112" s="368">
        <v>100000</v>
      </c>
      <c r="G112" s="369"/>
      <c r="H112" s="262">
        <v>100000</v>
      </c>
      <c r="I112" s="59"/>
      <c r="J112" s="262">
        <v>100000</v>
      </c>
      <c r="K112" s="59"/>
      <c r="L112" s="262">
        <v>100000</v>
      </c>
      <c r="M112" s="59"/>
    </row>
    <row r="113" spans="1:13" x14ac:dyDescent="0.25">
      <c r="A113" s="207" t="s">
        <v>223</v>
      </c>
      <c r="B113" s="277" t="s">
        <v>289</v>
      </c>
      <c r="C113" s="297">
        <v>3111.5165000000002</v>
      </c>
      <c r="D113" s="101">
        <v>15000000</v>
      </c>
      <c r="E113" s="102">
        <v>1000</v>
      </c>
      <c r="F113" s="399">
        <v>18000000</v>
      </c>
      <c r="G113" s="400">
        <v>1000</v>
      </c>
      <c r="H113" s="101">
        <v>19500000</v>
      </c>
      <c r="I113" s="429">
        <v>1000</v>
      </c>
      <c r="J113" s="101">
        <v>19500000</v>
      </c>
      <c r="K113" s="429">
        <v>1000</v>
      </c>
      <c r="L113" s="101">
        <v>19500000</v>
      </c>
      <c r="M113" s="429">
        <v>1000</v>
      </c>
    </row>
    <row r="114" spans="1:13" x14ac:dyDescent="0.25">
      <c r="A114" s="207" t="s">
        <v>224</v>
      </c>
      <c r="B114" s="277" t="s">
        <v>290</v>
      </c>
      <c r="C114" s="297" t="s">
        <v>420</v>
      </c>
      <c r="D114" s="101">
        <v>10000</v>
      </c>
      <c r="E114" s="102">
        <v>3000</v>
      </c>
      <c r="F114" s="399">
        <v>10000</v>
      </c>
      <c r="G114" s="400">
        <v>3000</v>
      </c>
      <c r="H114" s="101">
        <v>10000</v>
      </c>
      <c r="I114" s="429">
        <v>3000</v>
      </c>
      <c r="J114" s="101">
        <v>10000</v>
      </c>
      <c r="K114" s="429">
        <v>3000</v>
      </c>
      <c r="L114" s="101">
        <v>10000</v>
      </c>
      <c r="M114" s="429">
        <v>3000</v>
      </c>
    </row>
    <row r="115" spans="1:13" ht="15.75" thickBot="1" x14ac:dyDescent="0.3">
      <c r="A115" s="207" t="s">
        <v>225</v>
      </c>
      <c r="B115" s="299" t="s">
        <v>387</v>
      </c>
      <c r="C115" s="300" t="s">
        <v>386</v>
      </c>
      <c r="D115" s="105">
        <v>10000</v>
      </c>
      <c r="E115" s="106">
        <v>50000</v>
      </c>
      <c r="F115" s="401">
        <v>10000</v>
      </c>
      <c r="G115" s="404">
        <v>50000</v>
      </c>
      <c r="H115" s="105">
        <v>10000</v>
      </c>
      <c r="I115" s="430">
        <v>50000</v>
      </c>
      <c r="J115" s="105">
        <v>10000</v>
      </c>
      <c r="K115" s="430">
        <v>50000</v>
      </c>
      <c r="L115" s="105">
        <v>10000</v>
      </c>
      <c r="M115" s="430">
        <v>50000</v>
      </c>
    </row>
    <row r="116" spans="1:13" ht="16.5" thickTop="1" thickBot="1" x14ac:dyDescent="0.3">
      <c r="A116" s="207" t="s">
        <v>226</v>
      </c>
      <c r="B116" s="216" t="s">
        <v>101</v>
      </c>
      <c r="C116" s="221"/>
      <c r="D116" s="224">
        <f t="shared" ref="D116:K116" si="37">SUM(D112:D115)</f>
        <v>15120000</v>
      </c>
      <c r="E116" s="219">
        <f t="shared" si="37"/>
        <v>54000</v>
      </c>
      <c r="F116" s="405">
        <f t="shared" si="37"/>
        <v>18120000</v>
      </c>
      <c r="G116" s="386">
        <f t="shared" si="37"/>
        <v>54000</v>
      </c>
      <c r="H116" s="224">
        <f t="shared" si="37"/>
        <v>19620000</v>
      </c>
      <c r="I116" s="242">
        <f t="shared" si="37"/>
        <v>54000</v>
      </c>
      <c r="J116" s="224">
        <f t="shared" si="37"/>
        <v>19620000</v>
      </c>
      <c r="K116" s="242">
        <f t="shared" si="37"/>
        <v>54000</v>
      </c>
      <c r="L116" s="224">
        <f t="shared" ref="L116:M116" si="38">SUM(L112:L115)</f>
        <v>19620000</v>
      </c>
      <c r="M116" s="242">
        <f t="shared" si="38"/>
        <v>54000</v>
      </c>
    </row>
    <row r="117" spans="1:13" ht="16.5" thickTop="1" thickBot="1" x14ac:dyDescent="0.3">
      <c r="A117" s="207" t="s">
        <v>227</v>
      </c>
      <c r="B117" s="301" t="s">
        <v>388</v>
      </c>
      <c r="C117" s="302">
        <v>6460</v>
      </c>
      <c r="D117" s="303">
        <v>0</v>
      </c>
      <c r="E117" s="108">
        <v>0</v>
      </c>
      <c r="F117" s="406">
        <v>0</v>
      </c>
      <c r="G117" s="407">
        <v>0</v>
      </c>
      <c r="H117" s="303">
        <v>0</v>
      </c>
      <c r="I117" s="432">
        <v>0</v>
      </c>
      <c r="J117" s="303">
        <v>0</v>
      </c>
      <c r="K117" s="432">
        <v>0</v>
      </c>
      <c r="L117" s="303">
        <v>0</v>
      </c>
      <c r="M117" s="432">
        <v>0</v>
      </c>
    </row>
    <row r="118" spans="1:13" ht="16.5" thickTop="1" thickBot="1" x14ac:dyDescent="0.3">
      <c r="A118" s="207" t="s">
        <v>228</v>
      </c>
      <c r="B118" s="216" t="s">
        <v>370</v>
      </c>
      <c r="C118" s="217"/>
      <c r="D118" s="218">
        <f t="shared" ref="D118:E118" si="39">SUM(D117)</f>
        <v>0</v>
      </c>
      <c r="E118" s="219">
        <f t="shared" si="39"/>
        <v>0</v>
      </c>
      <c r="F118" s="385">
        <f t="shared" ref="F118:K118" si="40">SUM(F117)</f>
        <v>0</v>
      </c>
      <c r="G118" s="386">
        <f t="shared" si="40"/>
        <v>0</v>
      </c>
      <c r="H118" s="218">
        <f t="shared" si="40"/>
        <v>0</v>
      </c>
      <c r="I118" s="242">
        <f t="shared" si="40"/>
        <v>0</v>
      </c>
      <c r="J118" s="218">
        <f t="shared" si="40"/>
        <v>0</v>
      </c>
      <c r="K118" s="242">
        <f t="shared" si="40"/>
        <v>0</v>
      </c>
      <c r="L118" s="218">
        <f t="shared" ref="L118:M118" si="41">SUM(L117)</f>
        <v>0</v>
      </c>
      <c r="M118" s="242">
        <f t="shared" si="41"/>
        <v>0</v>
      </c>
    </row>
    <row r="119" spans="1:13" ht="16.5" thickTop="1" thickBot="1" x14ac:dyDescent="0.3">
      <c r="A119" s="207" t="s">
        <v>229</v>
      </c>
      <c r="B119" s="301" t="s">
        <v>43</v>
      </c>
      <c r="C119" s="302">
        <v>2111.5169000000001</v>
      </c>
      <c r="D119" s="303">
        <v>1000</v>
      </c>
      <c r="E119" s="108">
        <v>0</v>
      </c>
      <c r="F119" s="406">
        <v>1000</v>
      </c>
      <c r="G119" s="407">
        <v>0</v>
      </c>
      <c r="H119" s="303">
        <v>1000</v>
      </c>
      <c r="I119" s="432">
        <v>0</v>
      </c>
      <c r="J119" s="303">
        <v>1000</v>
      </c>
      <c r="K119" s="432">
        <v>0</v>
      </c>
      <c r="L119" s="303">
        <v>1000</v>
      </c>
      <c r="M119" s="432">
        <v>0</v>
      </c>
    </row>
    <row r="120" spans="1:13" ht="16.5" thickTop="1" thickBot="1" x14ac:dyDescent="0.3">
      <c r="A120" s="207" t="s">
        <v>325</v>
      </c>
      <c r="B120" s="216" t="s">
        <v>98</v>
      </c>
      <c r="C120" s="217"/>
      <c r="D120" s="218">
        <f t="shared" ref="D120:K120" si="42">SUM(D119)</f>
        <v>1000</v>
      </c>
      <c r="E120" s="219">
        <f t="shared" si="42"/>
        <v>0</v>
      </c>
      <c r="F120" s="385">
        <f t="shared" si="42"/>
        <v>1000</v>
      </c>
      <c r="G120" s="386">
        <f t="shared" si="42"/>
        <v>0</v>
      </c>
      <c r="H120" s="218">
        <f t="shared" si="42"/>
        <v>1000</v>
      </c>
      <c r="I120" s="242">
        <f t="shared" si="42"/>
        <v>0</v>
      </c>
      <c r="J120" s="218">
        <f t="shared" si="42"/>
        <v>1000</v>
      </c>
      <c r="K120" s="242">
        <f t="shared" si="42"/>
        <v>0</v>
      </c>
      <c r="L120" s="218">
        <f t="shared" ref="L120:M120" si="43">SUM(L119)</f>
        <v>1000</v>
      </c>
      <c r="M120" s="242">
        <f t="shared" si="43"/>
        <v>0</v>
      </c>
    </row>
    <row r="121" spans="1:13" ht="16.5" thickTop="1" thickBot="1" x14ac:dyDescent="0.3">
      <c r="A121" s="207" t="s">
        <v>230</v>
      </c>
      <c r="B121" s="301" t="s">
        <v>43</v>
      </c>
      <c r="C121" s="302">
        <v>2111.5169000000001</v>
      </c>
      <c r="D121" s="303">
        <v>350000</v>
      </c>
      <c r="E121" s="108">
        <v>500000</v>
      </c>
      <c r="F121" s="406">
        <v>350000</v>
      </c>
      <c r="G121" s="407">
        <v>500000</v>
      </c>
      <c r="H121" s="303">
        <v>350000</v>
      </c>
      <c r="I121" s="432">
        <v>500000</v>
      </c>
      <c r="J121" s="303">
        <v>350000</v>
      </c>
      <c r="K121" s="432">
        <v>500000</v>
      </c>
      <c r="L121" s="303">
        <v>350000</v>
      </c>
      <c r="M121" s="432">
        <v>500000</v>
      </c>
    </row>
    <row r="122" spans="1:13" ht="16.5" thickTop="1" thickBot="1" x14ac:dyDescent="0.3">
      <c r="A122" s="207" t="s">
        <v>231</v>
      </c>
      <c r="B122" s="216" t="s">
        <v>99</v>
      </c>
      <c r="C122" s="217"/>
      <c r="D122" s="218">
        <f t="shared" ref="D122:K122" si="44">SUM(D121)</f>
        <v>350000</v>
      </c>
      <c r="E122" s="219">
        <f t="shared" si="44"/>
        <v>500000</v>
      </c>
      <c r="F122" s="385">
        <f t="shared" si="44"/>
        <v>350000</v>
      </c>
      <c r="G122" s="386">
        <f t="shared" si="44"/>
        <v>500000</v>
      </c>
      <c r="H122" s="218">
        <f t="shared" si="44"/>
        <v>350000</v>
      </c>
      <c r="I122" s="242">
        <f t="shared" si="44"/>
        <v>500000</v>
      </c>
      <c r="J122" s="218">
        <f t="shared" si="44"/>
        <v>350000</v>
      </c>
      <c r="K122" s="242">
        <f t="shared" si="44"/>
        <v>500000</v>
      </c>
      <c r="L122" s="218">
        <f t="shared" ref="L122:M122" si="45">SUM(L121)</f>
        <v>350000</v>
      </c>
      <c r="M122" s="242">
        <f t="shared" si="45"/>
        <v>500000</v>
      </c>
    </row>
    <row r="123" spans="1:13" ht="16.5" thickTop="1" thickBot="1" x14ac:dyDescent="0.3">
      <c r="A123" s="207" t="s">
        <v>232</v>
      </c>
      <c r="B123" s="301" t="s">
        <v>44</v>
      </c>
      <c r="C123" s="302">
        <v>2111.5169000000001</v>
      </c>
      <c r="D123" s="303">
        <v>200000</v>
      </c>
      <c r="E123" s="108">
        <v>200000</v>
      </c>
      <c r="F123" s="406">
        <v>200000</v>
      </c>
      <c r="G123" s="407">
        <v>200000</v>
      </c>
      <c r="H123" s="303">
        <v>200000</v>
      </c>
      <c r="I123" s="432">
        <v>200000</v>
      </c>
      <c r="J123" s="303">
        <v>200000</v>
      </c>
      <c r="K123" s="432">
        <v>200000</v>
      </c>
      <c r="L123" s="303">
        <v>200000</v>
      </c>
      <c r="M123" s="432">
        <v>200000</v>
      </c>
    </row>
    <row r="124" spans="1:13" ht="16.5" thickTop="1" thickBot="1" x14ac:dyDescent="0.3">
      <c r="A124" s="207" t="s">
        <v>233</v>
      </c>
      <c r="B124" s="246" t="s">
        <v>418</v>
      </c>
      <c r="C124" s="247"/>
      <c r="D124" s="218">
        <f t="shared" ref="D124:K124" si="46">SUM(D123)</f>
        <v>200000</v>
      </c>
      <c r="E124" s="219">
        <f t="shared" si="46"/>
        <v>200000</v>
      </c>
      <c r="F124" s="385">
        <f t="shared" si="46"/>
        <v>200000</v>
      </c>
      <c r="G124" s="386">
        <f t="shared" si="46"/>
        <v>200000</v>
      </c>
      <c r="H124" s="218">
        <f t="shared" si="46"/>
        <v>200000</v>
      </c>
      <c r="I124" s="242">
        <f t="shared" si="46"/>
        <v>200000</v>
      </c>
      <c r="J124" s="218">
        <f t="shared" si="46"/>
        <v>200000</v>
      </c>
      <c r="K124" s="242">
        <f t="shared" si="46"/>
        <v>200000</v>
      </c>
      <c r="L124" s="218">
        <f t="shared" ref="L124:M124" si="47">SUM(L123)</f>
        <v>200000</v>
      </c>
      <c r="M124" s="242">
        <f t="shared" si="47"/>
        <v>200000</v>
      </c>
    </row>
    <row r="125" spans="1:13" ht="16.5" thickTop="1" thickBot="1" x14ac:dyDescent="0.3">
      <c r="A125" s="207" t="s">
        <v>234</v>
      </c>
      <c r="B125" s="165" t="s">
        <v>438</v>
      </c>
      <c r="C125" s="22">
        <v>5169</v>
      </c>
      <c r="D125" s="303">
        <v>0</v>
      </c>
      <c r="E125" s="108">
        <v>2000</v>
      </c>
      <c r="F125" s="406">
        <v>0</v>
      </c>
      <c r="G125" s="407">
        <v>2000</v>
      </c>
      <c r="H125" s="303">
        <v>0</v>
      </c>
      <c r="I125" s="432">
        <v>2000</v>
      </c>
      <c r="J125" s="303">
        <v>0</v>
      </c>
      <c r="K125" s="432">
        <v>2000</v>
      </c>
      <c r="L125" s="303">
        <v>0</v>
      </c>
      <c r="M125" s="432">
        <v>2000</v>
      </c>
    </row>
    <row r="126" spans="1:13" ht="16.5" thickTop="1" thickBot="1" x14ac:dyDescent="0.3">
      <c r="A126" s="207" t="s">
        <v>235</v>
      </c>
      <c r="B126" s="216" t="s">
        <v>439</v>
      </c>
      <c r="C126" s="217"/>
      <c r="D126" s="218">
        <f t="shared" ref="D126:K126" si="48">SUM(D125)</f>
        <v>0</v>
      </c>
      <c r="E126" s="219">
        <f t="shared" si="48"/>
        <v>2000</v>
      </c>
      <c r="F126" s="385">
        <f t="shared" si="48"/>
        <v>0</v>
      </c>
      <c r="G126" s="386">
        <f t="shared" si="48"/>
        <v>2000</v>
      </c>
      <c r="H126" s="218">
        <f t="shared" si="48"/>
        <v>0</v>
      </c>
      <c r="I126" s="242">
        <f t="shared" si="48"/>
        <v>2000</v>
      </c>
      <c r="J126" s="218">
        <f t="shared" si="48"/>
        <v>0</v>
      </c>
      <c r="K126" s="242">
        <f t="shared" si="48"/>
        <v>2000</v>
      </c>
      <c r="L126" s="218">
        <f t="shared" ref="L126:M126" si="49">SUM(L125)</f>
        <v>0</v>
      </c>
      <c r="M126" s="242">
        <f t="shared" si="49"/>
        <v>2000</v>
      </c>
    </row>
    <row r="127" spans="1:13" ht="15.75" thickTop="1" x14ac:dyDescent="0.25">
      <c r="A127" s="207" t="s">
        <v>236</v>
      </c>
      <c r="B127" s="304" t="s">
        <v>310</v>
      </c>
      <c r="C127" s="254" t="s">
        <v>23</v>
      </c>
      <c r="D127" s="273"/>
      <c r="E127" s="80">
        <v>400000</v>
      </c>
      <c r="F127" s="362"/>
      <c r="G127" s="360">
        <v>400000</v>
      </c>
      <c r="H127" s="273"/>
      <c r="I127" s="51">
        <v>400000</v>
      </c>
      <c r="J127" s="273"/>
      <c r="K127" s="51">
        <v>400000</v>
      </c>
      <c r="L127" s="273"/>
      <c r="M127" s="51">
        <v>400000</v>
      </c>
    </row>
    <row r="128" spans="1:13" x14ac:dyDescent="0.25">
      <c r="A128" s="207" t="s">
        <v>237</v>
      </c>
      <c r="B128" s="305" t="s">
        <v>330</v>
      </c>
      <c r="C128" s="255" t="s">
        <v>45</v>
      </c>
      <c r="D128" s="111"/>
      <c r="E128" s="86">
        <v>0</v>
      </c>
      <c r="F128" s="376"/>
      <c r="G128" s="361">
        <v>0</v>
      </c>
      <c r="H128" s="111"/>
      <c r="I128" s="49">
        <v>0</v>
      </c>
      <c r="J128" s="111"/>
      <c r="K128" s="49">
        <v>0</v>
      </c>
      <c r="L128" s="111"/>
      <c r="M128" s="49">
        <v>0</v>
      </c>
    </row>
    <row r="129" spans="1:14" x14ac:dyDescent="0.25">
      <c r="A129" s="207" t="s">
        <v>238</v>
      </c>
      <c r="B129" s="306" t="s">
        <v>291</v>
      </c>
      <c r="C129" s="252" t="s">
        <v>320</v>
      </c>
      <c r="D129" s="112"/>
      <c r="E129" s="84">
        <v>10000</v>
      </c>
      <c r="F129" s="364"/>
      <c r="G129" s="365">
        <v>6000</v>
      </c>
      <c r="H129" s="112"/>
      <c r="I129" s="67">
        <v>6000</v>
      </c>
      <c r="J129" s="112"/>
      <c r="K129" s="67">
        <v>1000</v>
      </c>
      <c r="L129" s="112"/>
      <c r="M129" s="67">
        <v>1000</v>
      </c>
    </row>
    <row r="130" spans="1:14" ht="15.75" thickBot="1" x14ac:dyDescent="0.3">
      <c r="A130" s="207" t="s">
        <v>239</v>
      </c>
      <c r="B130" s="307" t="s">
        <v>390</v>
      </c>
      <c r="C130" s="297" t="s">
        <v>389</v>
      </c>
      <c r="D130" s="101"/>
      <c r="E130" s="102">
        <v>30000</v>
      </c>
      <c r="F130" s="399"/>
      <c r="G130" s="400">
        <v>34000</v>
      </c>
      <c r="H130" s="101"/>
      <c r="I130" s="429">
        <v>34000</v>
      </c>
      <c r="J130" s="101"/>
      <c r="K130" s="429">
        <v>39000</v>
      </c>
      <c r="L130" s="101"/>
      <c r="M130" s="429">
        <v>39000</v>
      </c>
    </row>
    <row r="131" spans="1:14" ht="16.5" thickTop="1" thickBot="1" x14ac:dyDescent="0.3">
      <c r="A131" s="207" t="s">
        <v>240</v>
      </c>
      <c r="B131" s="246" t="s">
        <v>100</v>
      </c>
      <c r="C131" s="247"/>
      <c r="D131" s="218">
        <f t="shared" ref="D131:K131" si="50">SUM(D127:D130)</f>
        <v>0</v>
      </c>
      <c r="E131" s="219">
        <f t="shared" si="50"/>
        <v>440000</v>
      </c>
      <c r="F131" s="385">
        <f t="shared" si="50"/>
        <v>0</v>
      </c>
      <c r="G131" s="386">
        <f t="shared" si="50"/>
        <v>440000</v>
      </c>
      <c r="H131" s="218">
        <f t="shared" si="50"/>
        <v>0</v>
      </c>
      <c r="I131" s="242">
        <f t="shared" si="50"/>
        <v>440000</v>
      </c>
      <c r="J131" s="218">
        <f t="shared" si="50"/>
        <v>0</v>
      </c>
      <c r="K131" s="242">
        <f t="shared" si="50"/>
        <v>440000</v>
      </c>
      <c r="L131" s="218">
        <f t="shared" ref="L131:M131" si="51">SUM(L127:L130)</f>
        <v>0</v>
      </c>
      <c r="M131" s="242">
        <f t="shared" si="51"/>
        <v>440000</v>
      </c>
    </row>
    <row r="132" spans="1:14" ht="16.5" thickTop="1" thickBot="1" x14ac:dyDescent="0.3">
      <c r="A132" s="207" t="s">
        <v>241</v>
      </c>
      <c r="B132" s="308" t="s">
        <v>391</v>
      </c>
      <c r="C132" s="254" t="s">
        <v>392</v>
      </c>
      <c r="D132" s="273"/>
      <c r="E132" s="108">
        <v>25000</v>
      </c>
      <c r="F132" s="362"/>
      <c r="G132" s="407">
        <v>25000</v>
      </c>
      <c r="H132" s="273"/>
      <c r="I132" s="432">
        <v>25000</v>
      </c>
      <c r="J132" s="273"/>
      <c r="K132" s="432">
        <v>25000</v>
      </c>
      <c r="L132" s="273"/>
      <c r="M132" s="339">
        <v>35000</v>
      </c>
      <c r="N132" s="329">
        <v>10000</v>
      </c>
    </row>
    <row r="133" spans="1:14" ht="16.5" thickTop="1" thickBot="1" x14ac:dyDescent="0.3">
      <c r="A133" s="207" t="s">
        <v>242</v>
      </c>
      <c r="B133" s="246" t="s">
        <v>417</v>
      </c>
      <c r="C133" s="247"/>
      <c r="D133" s="218">
        <f t="shared" ref="D133:E133" si="52">SUM(D132)</f>
        <v>0</v>
      </c>
      <c r="E133" s="219">
        <f t="shared" si="52"/>
        <v>25000</v>
      </c>
      <c r="F133" s="385">
        <f t="shared" ref="F133:K133" si="53">SUM(F132)</f>
        <v>0</v>
      </c>
      <c r="G133" s="386">
        <f t="shared" si="53"/>
        <v>25000</v>
      </c>
      <c r="H133" s="218">
        <f t="shared" si="53"/>
        <v>0</v>
      </c>
      <c r="I133" s="242">
        <f t="shared" si="53"/>
        <v>25000</v>
      </c>
      <c r="J133" s="218">
        <f t="shared" si="53"/>
        <v>0</v>
      </c>
      <c r="K133" s="242">
        <f t="shared" si="53"/>
        <v>25000</v>
      </c>
      <c r="L133" s="218">
        <f t="shared" ref="L133:M133" si="54">SUM(L132)</f>
        <v>0</v>
      </c>
      <c r="M133" s="242">
        <f t="shared" si="54"/>
        <v>35000</v>
      </c>
    </row>
    <row r="134" spans="1:14" ht="15.75" thickTop="1" x14ac:dyDescent="0.25">
      <c r="A134" s="207" t="s">
        <v>243</v>
      </c>
      <c r="B134" s="309" t="s">
        <v>292</v>
      </c>
      <c r="C134" s="252">
        <v>5134</v>
      </c>
      <c r="D134" s="124"/>
      <c r="E134" s="84">
        <v>10000</v>
      </c>
      <c r="F134" s="408"/>
      <c r="G134" s="365">
        <v>10000</v>
      </c>
      <c r="H134" s="124"/>
      <c r="I134" s="67">
        <v>10000</v>
      </c>
      <c r="J134" s="124"/>
      <c r="K134" s="67">
        <v>10000</v>
      </c>
      <c r="L134" s="124"/>
      <c r="M134" s="67">
        <v>10000</v>
      </c>
    </row>
    <row r="135" spans="1:14" x14ac:dyDescent="0.25">
      <c r="A135" s="207" t="s">
        <v>244</v>
      </c>
      <c r="B135" s="310" t="s">
        <v>293</v>
      </c>
      <c r="C135" s="37" t="s">
        <v>47</v>
      </c>
      <c r="D135" s="311"/>
      <c r="E135" s="74">
        <v>30000</v>
      </c>
      <c r="F135" s="409"/>
      <c r="G135" s="359">
        <v>40000</v>
      </c>
      <c r="H135" s="311"/>
      <c r="I135" s="53">
        <v>40000</v>
      </c>
      <c r="J135" s="311"/>
      <c r="K135" s="53">
        <v>40000</v>
      </c>
      <c r="L135" s="311"/>
      <c r="M135" s="53">
        <v>40000</v>
      </c>
    </row>
    <row r="136" spans="1:14" x14ac:dyDescent="0.25">
      <c r="A136" s="207" t="s">
        <v>245</v>
      </c>
      <c r="B136" s="310" t="s">
        <v>294</v>
      </c>
      <c r="C136" s="37" t="s">
        <v>331</v>
      </c>
      <c r="D136" s="311">
        <v>0</v>
      </c>
      <c r="E136" s="74">
        <v>30000</v>
      </c>
      <c r="F136" s="409">
        <v>1600</v>
      </c>
      <c r="G136" s="359">
        <v>30000</v>
      </c>
      <c r="H136" s="311">
        <v>1600</v>
      </c>
      <c r="I136" s="53">
        <v>30000</v>
      </c>
      <c r="J136" s="311">
        <v>1600</v>
      </c>
      <c r="K136" s="53">
        <v>30000</v>
      </c>
      <c r="L136" s="311">
        <v>1600</v>
      </c>
      <c r="M136" s="53">
        <v>30000</v>
      </c>
    </row>
    <row r="137" spans="1:14" x14ac:dyDescent="0.25">
      <c r="A137" s="207" t="s">
        <v>246</v>
      </c>
      <c r="B137" s="312" t="s">
        <v>273</v>
      </c>
      <c r="C137" s="269">
        <v>5155</v>
      </c>
      <c r="D137" s="313"/>
      <c r="E137" s="74">
        <v>5000</v>
      </c>
      <c r="F137" s="410"/>
      <c r="G137" s="359">
        <v>9000</v>
      </c>
      <c r="H137" s="313"/>
      <c r="I137" s="53">
        <v>9000</v>
      </c>
      <c r="J137" s="313"/>
      <c r="K137" s="53">
        <v>9000</v>
      </c>
      <c r="L137" s="313"/>
      <c r="M137" s="53">
        <v>9000</v>
      </c>
    </row>
    <row r="138" spans="1:14" x14ac:dyDescent="0.25">
      <c r="A138" s="207" t="s">
        <v>247</v>
      </c>
      <c r="B138" s="312" t="s">
        <v>48</v>
      </c>
      <c r="C138" s="269">
        <v>5156</v>
      </c>
      <c r="D138" s="313"/>
      <c r="E138" s="74">
        <v>20000</v>
      </c>
      <c r="F138" s="410"/>
      <c r="G138" s="359">
        <v>20000</v>
      </c>
      <c r="H138" s="313"/>
      <c r="I138" s="53">
        <v>20000</v>
      </c>
      <c r="J138" s="313"/>
      <c r="K138" s="53">
        <v>20000</v>
      </c>
      <c r="L138" s="313"/>
      <c r="M138" s="53">
        <v>20000</v>
      </c>
    </row>
    <row r="139" spans="1:14" x14ac:dyDescent="0.25">
      <c r="A139" s="207" t="s">
        <v>248</v>
      </c>
      <c r="B139" s="314" t="s">
        <v>288</v>
      </c>
      <c r="C139" s="37">
        <v>5171</v>
      </c>
      <c r="D139" s="311"/>
      <c r="E139" s="74">
        <v>70000</v>
      </c>
      <c r="F139" s="409"/>
      <c r="G139" s="359">
        <v>41000</v>
      </c>
      <c r="H139" s="311"/>
      <c r="I139" s="53">
        <v>41000</v>
      </c>
      <c r="J139" s="311"/>
      <c r="K139" s="53">
        <v>41000</v>
      </c>
      <c r="L139" s="311"/>
      <c r="M139" s="53">
        <v>41000</v>
      </c>
    </row>
    <row r="140" spans="1:14" ht="15.75" thickBot="1" x14ac:dyDescent="0.3">
      <c r="A140" s="207" t="s">
        <v>249</v>
      </c>
      <c r="B140" s="314" t="s">
        <v>295</v>
      </c>
      <c r="C140" s="37" t="s">
        <v>49</v>
      </c>
      <c r="D140" s="311"/>
      <c r="E140" s="74">
        <v>20000</v>
      </c>
      <c r="F140" s="409"/>
      <c r="G140" s="359">
        <v>35000</v>
      </c>
      <c r="H140" s="311"/>
      <c r="I140" s="53">
        <v>35000</v>
      </c>
      <c r="J140" s="311"/>
      <c r="K140" s="53">
        <v>35000</v>
      </c>
      <c r="L140" s="311"/>
      <c r="M140" s="53">
        <v>35000</v>
      </c>
    </row>
    <row r="141" spans="1:14" ht="16.5" thickTop="1" thickBot="1" x14ac:dyDescent="0.3">
      <c r="A141" s="207" t="s">
        <v>250</v>
      </c>
      <c r="B141" s="246" t="s">
        <v>103</v>
      </c>
      <c r="C141" s="247"/>
      <c r="D141" s="218">
        <f t="shared" ref="D141:K141" si="55">SUM(D134:D140)</f>
        <v>0</v>
      </c>
      <c r="E141" s="219">
        <f t="shared" si="55"/>
        <v>185000</v>
      </c>
      <c r="F141" s="385">
        <f t="shared" si="55"/>
        <v>1600</v>
      </c>
      <c r="G141" s="386">
        <f t="shared" si="55"/>
        <v>185000</v>
      </c>
      <c r="H141" s="218">
        <f t="shared" si="55"/>
        <v>1600</v>
      </c>
      <c r="I141" s="242">
        <f t="shared" si="55"/>
        <v>185000</v>
      </c>
      <c r="J141" s="218">
        <f t="shared" si="55"/>
        <v>1600</v>
      </c>
      <c r="K141" s="242">
        <f t="shared" si="55"/>
        <v>185000</v>
      </c>
      <c r="L141" s="218">
        <f t="shared" ref="L141:M141" si="56">SUM(L134:L140)</f>
        <v>1600</v>
      </c>
      <c r="M141" s="242">
        <f t="shared" si="56"/>
        <v>185000</v>
      </c>
    </row>
    <row r="142" spans="1:14" ht="16.5" thickTop="1" thickBot="1" x14ac:dyDescent="0.3">
      <c r="A142" s="207" t="s">
        <v>251</v>
      </c>
      <c r="B142" s="308" t="s">
        <v>46</v>
      </c>
      <c r="C142" s="254" t="s">
        <v>468</v>
      </c>
      <c r="D142" s="273"/>
      <c r="E142" s="108">
        <v>60000</v>
      </c>
      <c r="F142" s="362"/>
      <c r="G142" s="407">
        <v>60000</v>
      </c>
      <c r="H142" s="273"/>
      <c r="I142" s="432">
        <v>60000</v>
      </c>
      <c r="J142" s="273"/>
      <c r="K142" s="432">
        <v>60000</v>
      </c>
      <c r="L142" s="273"/>
      <c r="M142" s="339">
        <v>80000</v>
      </c>
      <c r="N142" s="329">
        <v>20000</v>
      </c>
    </row>
    <row r="143" spans="1:14" ht="16.5" thickTop="1" thickBot="1" x14ac:dyDescent="0.3">
      <c r="A143" s="207" t="s">
        <v>252</v>
      </c>
      <c r="B143" s="246" t="s">
        <v>462</v>
      </c>
      <c r="C143" s="247"/>
      <c r="D143" s="218">
        <f t="shared" ref="D143:I143" si="57">SUM(D142)</f>
        <v>0</v>
      </c>
      <c r="E143" s="219">
        <f t="shared" si="57"/>
        <v>60000</v>
      </c>
      <c r="F143" s="385">
        <f t="shared" si="57"/>
        <v>0</v>
      </c>
      <c r="G143" s="386">
        <f t="shared" si="57"/>
        <v>60000</v>
      </c>
      <c r="H143" s="218">
        <f t="shared" si="57"/>
        <v>0</v>
      </c>
      <c r="I143" s="242">
        <f t="shared" si="57"/>
        <v>60000</v>
      </c>
      <c r="J143" s="218">
        <f t="shared" ref="J143:K143" si="58">SUM(J142)</f>
        <v>0</v>
      </c>
      <c r="K143" s="242">
        <f t="shared" si="58"/>
        <v>60000</v>
      </c>
      <c r="L143" s="218">
        <f t="shared" ref="L143:M143" si="59">SUM(L142)</f>
        <v>0</v>
      </c>
      <c r="M143" s="242">
        <f t="shared" si="59"/>
        <v>80000</v>
      </c>
    </row>
    <row r="144" spans="1:14" ht="15.75" thickTop="1" x14ac:dyDescent="0.25">
      <c r="A144" s="207" t="s">
        <v>253</v>
      </c>
      <c r="B144" s="306" t="s">
        <v>50</v>
      </c>
      <c r="C144" s="252">
        <v>5023</v>
      </c>
      <c r="D144" s="124"/>
      <c r="E144" s="84">
        <v>830000</v>
      </c>
      <c r="F144" s="408"/>
      <c r="G144" s="365">
        <v>830000</v>
      </c>
      <c r="H144" s="124"/>
      <c r="I144" s="67">
        <v>830000</v>
      </c>
      <c r="J144" s="124"/>
      <c r="K144" s="67">
        <v>830000</v>
      </c>
      <c r="L144" s="124"/>
      <c r="M144" s="67">
        <v>830000</v>
      </c>
    </row>
    <row r="145" spans="1:13" ht="15.75" thickBot="1" x14ac:dyDescent="0.3">
      <c r="A145" s="207" t="s">
        <v>254</v>
      </c>
      <c r="B145" s="315" t="s">
        <v>297</v>
      </c>
      <c r="C145" s="37" t="s">
        <v>51</v>
      </c>
      <c r="D145" s="126"/>
      <c r="E145" s="74">
        <v>230000</v>
      </c>
      <c r="F145" s="411"/>
      <c r="G145" s="359">
        <v>230000</v>
      </c>
      <c r="H145" s="126"/>
      <c r="I145" s="53">
        <v>230000</v>
      </c>
      <c r="J145" s="126"/>
      <c r="K145" s="53">
        <v>230000</v>
      </c>
      <c r="L145" s="126"/>
      <c r="M145" s="53">
        <v>230000</v>
      </c>
    </row>
    <row r="146" spans="1:13" ht="16.5" thickTop="1" thickBot="1" x14ac:dyDescent="0.3">
      <c r="A146" s="207" t="s">
        <v>255</v>
      </c>
      <c r="B146" s="246" t="s">
        <v>104</v>
      </c>
      <c r="C146" s="247"/>
      <c r="D146" s="218">
        <f t="shared" ref="D146:K146" si="60">SUM(D144:D145)</f>
        <v>0</v>
      </c>
      <c r="E146" s="219">
        <f t="shared" si="60"/>
        <v>1060000</v>
      </c>
      <c r="F146" s="385">
        <f t="shared" si="60"/>
        <v>0</v>
      </c>
      <c r="G146" s="386">
        <f t="shared" si="60"/>
        <v>1060000</v>
      </c>
      <c r="H146" s="218">
        <f t="shared" si="60"/>
        <v>0</v>
      </c>
      <c r="I146" s="242">
        <f t="shared" si="60"/>
        <v>1060000</v>
      </c>
      <c r="J146" s="218">
        <f t="shared" si="60"/>
        <v>0</v>
      </c>
      <c r="K146" s="242">
        <f t="shared" si="60"/>
        <v>1060000</v>
      </c>
      <c r="L146" s="218">
        <f t="shared" ref="L146:M146" si="61">SUM(L144:L145)</f>
        <v>0</v>
      </c>
      <c r="M146" s="242">
        <f t="shared" si="61"/>
        <v>1060000</v>
      </c>
    </row>
    <row r="147" spans="1:13" ht="15.75" thickTop="1" x14ac:dyDescent="0.25">
      <c r="A147" s="207" t="s">
        <v>256</v>
      </c>
      <c r="B147" s="316" t="s">
        <v>300</v>
      </c>
      <c r="C147" s="36" t="s">
        <v>52</v>
      </c>
      <c r="D147" s="124"/>
      <c r="E147" s="84">
        <v>0</v>
      </c>
      <c r="F147" s="408"/>
      <c r="G147" s="365">
        <v>0</v>
      </c>
      <c r="H147" s="124"/>
      <c r="I147" s="67">
        <v>0</v>
      </c>
      <c r="J147" s="124"/>
      <c r="K147" s="67">
        <v>0</v>
      </c>
      <c r="L147" s="124"/>
      <c r="M147" s="67">
        <v>0</v>
      </c>
    </row>
    <row r="148" spans="1:13" ht="15.75" thickBot="1" x14ac:dyDescent="0.3">
      <c r="A148" s="207" t="s">
        <v>257</v>
      </c>
      <c r="B148" s="304" t="s">
        <v>301</v>
      </c>
      <c r="C148" s="37"/>
      <c r="D148" s="126"/>
      <c r="E148" s="74">
        <v>0</v>
      </c>
      <c r="F148" s="411"/>
      <c r="G148" s="359">
        <v>0</v>
      </c>
      <c r="H148" s="126"/>
      <c r="I148" s="53">
        <v>0</v>
      </c>
      <c r="J148" s="126"/>
      <c r="K148" s="53">
        <v>0</v>
      </c>
      <c r="L148" s="126"/>
      <c r="M148" s="53">
        <v>0</v>
      </c>
    </row>
    <row r="149" spans="1:13" ht="16.5" thickTop="1" thickBot="1" x14ac:dyDescent="0.3">
      <c r="A149" s="207" t="s">
        <v>258</v>
      </c>
      <c r="B149" s="246" t="s">
        <v>407</v>
      </c>
      <c r="C149" s="247"/>
      <c r="D149" s="218">
        <f>SUM(D147:D148)</f>
        <v>0</v>
      </c>
      <c r="E149" s="219">
        <f>SUM(E147+E148)</f>
        <v>0</v>
      </c>
      <c r="F149" s="385">
        <f>SUM(F147:F148)</f>
        <v>0</v>
      </c>
      <c r="G149" s="386">
        <f>SUM(G147+G148)</f>
        <v>0</v>
      </c>
      <c r="H149" s="218">
        <f>SUM(H147:H148)</f>
        <v>0</v>
      </c>
      <c r="I149" s="242">
        <f>SUM(I147+I148)</f>
        <v>0</v>
      </c>
      <c r="J149" s="218">
        <f>SUM(J147:J148)</f>
        <v>0</v>
      </c>
      <c r="K149" s="242">
        <f>SUM(K147+K148)</f>
        <v>0</v>
      </c>
      <c r="L149" s="218">
        <f>SUM(L147:L148)</f>
        <v>0</v>
      </c>
      <c r="M149" s="242">
        <f>SUM(M147+M148)</f>
        <v>0</v>
      </c>
    </row>
    <row r="150" spans="1:13" ht="15.75" thickTop="1" x14ac:dyDescent="0.25">
      <c r="A150" s="207" t="s">
        <v>311</v>
      </c>
      <c r="B150" s="316" t="s">
        <v>375</v>
      </c>
      <c r="C150" s="36" t="s">
        <v>472</v>
      </c>
      <c r="D150" s="292">
        <v>15000</v>
      </c>
      <c r="E150" s="97"/>
      <c r="F150" s="395">
        <v>15000</v>
      </c>
      <c r="G150" s="392"/>
      <c r="H150" s="292">
        <v>17000</v>
      </c>
      <c r="I150" s="428"/>
      <c r="J150" s="292">
        <v>17000</v>
      </c>
      <c r="K150" s="428"/>
      <c r="L150" s="292">
        <v>17000</v>
      </c>
      <c r="M150" s="428"/>
    </row>
    <row r="151" spans="1:13" x14ac:dyDescent="0.25">
      <c r="A151" s="207" t="s">
        <v>312</v>
      </c>
      <c r="B151" s="305" t="s">
        <v>302</v>
      </c>
      <c r="C151" s="255">
        <v>2324</v>
      </c>
      <c r="D151" s="111">
        <v>0</v>
      </c>
      <c r="E151" s="86"/>
      <c r="F151" s="376">
        <v>4570</v>
      </c>
      <c r="G151" s="361"/>
      <c r="H151" s="111">
        <v>4570</v>
      </c>
      <c r="I151" s="49"/>
      <c r="J151" s="111">
        <v>4570</v>
      </c>
      <c r="K151" s="49"/>
      <c r="L151" s="111">
        <v>4570</v>
      </c>
      <c r="M151" s="49"/>
    </row>
    <row r="152" spans="1:13" x14ac:dyDescent="0.25">
      <c r="A152" s="207" t="s">
        <v>313</v>
      </c>
      <c r="B152" s="305" t="s">
        <v>303</v>
      </c>
      <c r="C152" s="255">
        <v>5011.5020999999997</v>
      </c>
      <c r="D152" s="111"/>
      <c r="E152" s="86">
        <v>600000</v>
      </c>
      <c r="F152" s="376"/>
      <c r="G152" s="361">
        <v>600000</v>
      </c>
      <c r="H152" s="111"/>
      <c r="I152" s="49">
        <v>600000</v>
      </c>
      <c r="J152" s="111"/>
      <c r="K152" s="49">
        <v>600000</v>
      </c>
      <c r="L152" s="111"/>
      <c r="M152" s="49">
        <v>600000</v>
      </c>
    </row>
    <row r="153" spans="1:13" x14ac:dyDescent="0.25">
      <c r="A153" s="207" t="s">
        <v>314</v>
      </c>
      <c r="B153" s="305" t="s">
        <v>297</v>
      </c>
      <c r="C153" s="255" t="s">
        <v>53</v>
      </c>
      <c r="D153" s="111"/>
      <c r="E153" s="86">
        <v>150000</v>
      </c>
      <c r="F153" s="376"/>
      <c r="G153" s="361">
        <v>180000</v>
      </c>
      <c r="H153" s="111"/>
      <c r="I153" s="49">
        <v>180000</v>
      </c>
      <c r="J153" s="111"/>
      <c r="K153" s="49">
        <v>180000</v>
      </c>
      <c r="L153" s="111"/>
      <c r="M153" s="49">
        <v>180000</v>
      </c>
    </row>
    <row r="154" spans="1:13" x14ac:dyDescent="0.25">
      <c r="A154" s="207" t="s">
        <v>315</v>
      </c>
      <c r="B154" s="305" t="s">
        <v>395</v>
      </c>
      <c r="C154" s="255" t="s">
        <v>394</v>
      </c>
      <c r="D154" s="111"/>
      <c r="E154" s="86">
        <v>5000</v>
      </c>
      <c r="F154" s="376"/>
      <c r="G154" s="361">
        <v>5000</v>
      </c>
      <c r="H154" s="111"/>
      <c r="I154" s="49">
        <v>5000</v>
      </c>
      <c r="J154" s="111"/>
      <c r="K154" s="49">
        <v>5000</v>
      </c>
      <c r="L154" s="111"/>
      <c r="M154" s="49">
        <v>5000</v>
      </c>
    </row>
    <row r="155" spans="1:13" x14ac:dyDescent="0.25">
      <c r="A155" s="207" t="s">
        <v>332</v>
      </c>
      <c r="B155" s="305" t="s">
        <v>304</v>
      </c>
      <c r="C155" s="255" t="s">
        <v>305</v>
      </c>
      <c r="D155" s="111"/>
      <c r="E155" s="86">
        <v>120000</v>
      </c>
      <c r="F155" s="376"/>
      <c r="G155" s="361">
        <v>120000</v>
      </c>
      <c r="H155" s="111"/>
      <c r="I155" s="49">
        <v>120000</v>
      </c>
      <c r="J155" s="111"/>
      <c r="K155" s="49">
        <v>120000</v>
      </c>
      <c r="L155" s="111"/>
      <c r="M155" s="49">
        <v>120000</v>
      </c>
    </row>
    <row r="156" spans="1:13" x14ac:dyDescent="0.25">
      <c r="A156" s="207" t="s">
        <v>333</v>
      </c>
      <c r="B156" s="305" t="s">
        <v>262</v>
      </c>
      <c r="C156" s="255">
        <v>5151</v>
      </c>
      <c r="D156" s="111"/>
      <c r="E156" s="86">
        <v>45000</v>
      </c>
      <c r="F156" s="376"/>
      <c r="G156" s="361">
        <v>45000</v>
      </c>
      <c r="H156" s="111"/>
      <c r="I156" s="49">
        <v>45000</v>
      </c>
      <c r="J156" s="111"/>
      <c r="K156" s="49">
        <v>45000</v>
      </c>
      <c r="L156" s="111"/>
      <c r="M156" s="49">
        <v>45000</v>
      </c>
    </row>
    <row r="157" spans="1:13" x14ac:dyDescent="0.25">
      <c r="A157" s="207" t="s">
        <v>334</v>
      </c>
      <c r="B157" s="305" t="s">
        <v>306</v>
      </c>
      <c r="C157" s="255">
        <v>5154</v>
      </c>
      <c r="D157" s="111"/>
      <c r="E157" s="86">
        <v>90000</v>
      </c>
      <c r="F157" s="376"/>
      <c r="G157" s="361">
        <v>90000</v>
      </c>
      <c r="H157" s="111"/>
      <c r="I157" s="49">
        <v>90000</v>
      </c>
      <c r="J157" s="111"/>
      <c r="K157" s="49">
        <v>90000</v>
      </c>
      <c r="L157" s="111"/>
      <c r="M157" s="49">
        <v>90000</v>
      </c>
    </row>
    <row r="158" spans="1:13" x14ac:dyDescent="0.25">
      <c r="A158" s="207" t="s">
        <v>335</v>
      </c>
      <c r="B158" s="305" t="s">
        <v>273</v>
      </c>
      <c r="C158" s="255">
        <v>5155</v>
      </c>
      <c r="D158" s="111"/>
      <c r="E158" s="86">
        <v>400000</v>
      </c>
      <c r="F158" s="376"/>
      <c r="G158" s="361">
        <v>340000</v>
      </c>
      <c r="H158" s="111"/>
      <c r="I158" s="49">
        <v>340000</v>
      </c>
      <c r="J158" s="111"/>
      <c r="K158" s="49">
        <v>430000</v>
      </c>
      <c r="L158" s="111"/>
      <c r="M158" s="49">
        <v>430000</v>
      </c>
    </row>
    <row r="159" spans="1:13" x14ac:dyDescent="0.25">
      <c r="A159" s="207" t="s">
        <v>336</v>
      </c>
      <c r="B159" s="305" t="s">
        <v>48</v>
      </c>
      <c r="C159" s="255">
        <v>5156</v>
      </c>
      <c r="D159" s="111"/>
      <c r="E159" s="86">
        <v>35000</v>
      </c>
      <c r="F159" s="376"/>
      <c r="G159" s="361">
        <v>35000</v>
      </c>
      <c r="H159" s="111"/>
      <c r="I159" s="49">
        <v>35000</v>
      </c>
      <c r="J159" s="111"/>
      <c r="K159" s="49">
        <v>35000</v>
      </c>
      <c r="L159" s="111"/>
      <c r="M159" s="49">
        <v>35000</v>
      </c>
    </row>
    <row r="160" spans="1:13" x14ac:dyDescent="0.25">
      <c r="A160" s="207" t="s">
        <v>337</v>
      </c>
      <c r="B160" s="305" t="s">
        <v>309</v>
      </c>
      <c r="C160" s="255" t="s">
        <v>79</v>
      </c>
      <c r="D160" s="111"/>
      <c r="E160" s="86">
        <v>60000</v>
      </c>
      <c r="F160" s="376"/>
      <c r="G160" s="361">
        <v>66000</v>
      </c>
      <c r="H160" s="111"/>
      <c r="I160" s="49">
        <v>66000</v>
      </c>
      <c r="J160" s="111"/>
      <c r="K160" s="49">
        <v>66000</v>
      </c>
      <c r="L160" s="111"/>
      <c r="M160" s="49">
        <v>66000</v>
      </c>
    </row>
    <row r="161" spans="1:13" x14ac:dyDescent="0.25">
      <c r="A161" s="207" t="s">
        <v>338</v>
      </c>
      <c r="B161" s="305" t="s">
        <v>54</v>
      </c>
      <c r="C161" s="255">
        <v>5166</v>
      </c>
      <c r="D161" s="111"/>
      <c r="E161" s="86">
        <v>30000</v>
      </c>
      <c r="F161" s="376"/>
      <c r="G161" s="361">
        <v>30000</v>
      </c>
      <c r="H161" s="111"/>
      <c r="I161" s="49">
        <v>30000</v>
      </c>
      <c r="J161" s="111"/>
      <c r="K161" s="49">
        <v>30000</v>
      </c>
      <c r="L161" s="111"/>
      <c r="M161" s="49">
        <v>30000</v>
      </c>
    </row>
    <row r="162" spans="1:13" x14ac:dyDescent="0.25">
      <c r="A162" s="207" t="s">
        <v>339</v>
      </c>
      <c r="B162" s="305" t="s">
        <v>307</v>
      </c>
      <c r="C162" s="255" t="s">
        <v>55</v>
      </c>
      <c r="D162" s="111"/>
      <c r="E162" s="86">
        <v>350000</v>
      </c>
      <c r="F162" s="376"/>
      <c r="G162" s="361">
        <v>344000</v>
      </c>
      <c r="H162" s="111"/>
      <c r="I162" s="49">
        <v>344000</v>
      </c>
      <c r="J162" s="111"/>
      <c r="K162" s="49">
        <v>254000</v>
      </c>
      <c r="L162" s="111"/>
      <c r="M162" s="49">
        <v>254000</v>
      </c>
    </row>
    <row r="163" spans="1:13" x14ac:dyDescent="0.25">
      <c r="A163" s="207" t="s">
        <v>340</v>
      </c>
      <c r="B163" s="305" t="s">
        <v>56</v>
      </c>
      <c r="C163" s="255">
        <v>5173</v>
      </c>
      <c r="D163" s="111"/>
      <c r="E163" s="86">
        <v>500</v>
      </c>
      <c r="F163" s="376"/>
      <c r="G163" s="361">
        <v>500</v>
      </c>
      <c r="H163" s="111"/>
      <c r="I163" s="49">
        <v>500</v>
      </c>
      <c r="J163" s="111"/>
      <c r="K163" s="49">
        <v>500</v>
      </c>
      <c r="L163" s="111"/>
      <c r="M163" s="49">
        <v>500</v>
      </c>
    </row>
    <row r="164" spans="1:13" x14ac:dyDescent="0.25">
      <c r="A164" s="207" t="s">
        <v>341</v>
      </c>
      <c r="B164" s="305" t="s">
        <v>57</v>
      </c>
      <c r="C164" s="255">
        <v>5175</v>
      </c>
      <c r="D164" s="111"/>
      <c r="E164" s="86">
        <v>3000</v>
      </c>
      <c r="F164" s="376"/>
      <c r="G164" s="361">
        <v>3000</v>
      </c>
      <c r="H164" s="111"/>
      <c r="I164" s="49">
        <v>3000</v>
      </c>
      <c r="J164" s="111"/>
      <c r="K164" s="49">
        <v>3000</v>
      </c>
      <c r="L164" s="111"/>
      <c r="M164" s="49">
        <v>3000</v>
      </c>
    </row>
    <row r="165" spans="1:13" x14ac:dyDescent="0.25">
      <c r="A165" s="207" t="s">
        <v>342</v>
      </c>
      <c r="B165" s="305" t="s">
        <v>58</v>
      </c>
      <c r="C165" s="255">
        <v>5182</v>
      </c>
      <c r="D165" s="111"/>
      <c r="E165" s="86">
        <v>0</v>
      </c>
      <c r="F165" s="376"/>
      <c r="G165" s="361">
        <v>0</v>
      </c>
      <c r="H165" s="111"/>
      <c r="I165" s="49">
        <v>0</v>
      </c>
      <c r="J165" s="111"/>
      <c r="K165" s="49">
        <v>0</v>
      </c>
      <c r="L165" s="111"/>
      <c r="M165" s="49">
        <v>0</v>
      </c>
    </row>
    <row r="166" spans="1:13" x14ac:dyDescent="0.25">
      <c r="A166" s="207" t="s">
        <v>343</v>
      </c>
      <c r="B166" s="305" t="s">
        <v>59</v>
      </c>
      <c r="C166" s="255">
        <v>5221</v>
      </c>
      <c r="D166" s="111"/>
      <c r="E166" s="86">
        <v>100000</v>
      </c>
      <c r="F166" s="376"/>
      <c r="G166" s="361">
        <v>100000</v>
      </c>
      <c r="H166" s="111"/>
      <c r="I166" s="49">
        <v>100000</v>
      </c>
      <c r="J166" s="111"/>
      <c r="K166" s="49">
        <v>100000</v>
      </c>
      <c r="L166" s="111"/>
      <c r="M166" s="49">
        <v>100000</v>
      </c>
    </row>
    <row r="167" spans="1:13" x14ac:dyDescent="0.25">
      <c r="A167" s="207" t="s">
        <v>344</v>
      </c>
      <c r="B167" s="305" t="s">
        <v>470</v>
      </c>
      <c r="C167" s="255" t="s">
        <v>469</v>
      </c>
      <c r="D167" s="111"/>
      <c r="E167" s="86">
        <v>50000</v>
      </c>
      <c r="F167" s="376"/>
      <c r="G167" s="361">
        <v>80000</v>
      </c>
      <c r="H167" s="111"/>
      <c r="I167" s="49">
        <v>80000</v>
      </c>
      <c r="J167" s="111"/>
      <c r="K167" s="49">
        <v>80000</v>
      </c>
      <c r="L167" s="111"/>
      <c r="M167" s="49">
        <v>80000</v>
      </c>
    </row>
    <row r="168" spans="1:13" x14ac:dyDescent="0.25">
      <c r="A168" s="207" t="s">
        <v>345</v>
      </c>
      <c r="B168" s="305" t="s">
        <v>61</v>
      </c>
      <c r="C168" s="255">
        <v>5321</v>
      </c>
      <c r="D168" s="111"/>
      <c r="E168" s="86">
        <v>5000</v>
      </c>
      <c r="F168" s="376"/>
      <c r="G168" s="361">
        <v>5000</v>
      </c>
      <c r="H168" s="111"/>
      <c r="I168" s="49">
        <v>5000</v>
      </c>
      <c r="J168" s="111"/>
      <c r="K168" s="49">
        <v>5000</v>
      </c>
      <c r="L168" s="111"/>
      <c r="M168" s="49">
        <v>5000</v>
      </c>
    </row>
    <row r="169" spans="1:13" x14ac:dyDescent="0.25">
      <c r="A169" s="207" t="s">
        <v>346</v>
      </c>
      <c r="B169" s="305" t="s">
        <v>62</v>
      </c>
      <c r="C169" s="255">
        <v>5329</v>
      </c>
      <c r="D169" s="111"/>
      <c r="E169" s="86">
        <v>60000</v>
      </c>
      <c r="F169" s="376"/>
      <c r="G169" s="361">
        <v>60000</v>
      </c>
      <c r="H169" s="111"/>
      <c r="I169" s="49">
        <v>60000</v>
      </c>
      <c r="J169" s="111"/>
      <c r="K169" s="49">
        <v>60000</v>
      </c>
      <c r="L169" s="111"/>
      <c r="M169" s="49">
        <v>60000</v>
      </c>
    </row>
    <row r="170" spans="1:13" x14ac:dyDescent="0.25">
      <c r="A170" s="207" t="s">
        <v>347</v>
      </c>
      <c r="B170" s="305" t="s">
        <v>323</v>
      </c>
      <c r="C170" s="255">
        <v>5339</v>
      </c>
      <c r="D170" s="317"/>
      <c r="E170" s="86">
        <v>10200</v>
      </c>
      <c r="F170" s="412"/>
      <c r="G170" s="361">
        <v>10200</v>
      </c>
      <c r="H170" s="317"/>
      <c r="I170" s="49">
        <v>10200</v>
      </c>
      <c r="J170" s="317"/>
      <c r="K170" s="49">
        <v>10200</v>
      </c>
      <c r="L170" s="317"/>
      <c r="M170" s="49">
        <v>10200</v>
      </c>
    </row>
    <row r="171" spans="1:13" x14ac:dyDescent="0.25">
      <c r="A171" s="207" t="s">
        <v>348</v>
      </c>
      <c r="B171" s="318" t="s">
        <v>63</v>
      </c>
      <c r="C171" s="283">
        <v>5363.5365000000002</v>
      </c>
      <c r="D171" s="291"/>
      <c r="E171" s="86">
        <v>2000</v>
      </c>
      <c r="F171" s="394"/>
      <c r="G171" s="361">
        <v>2000</v>
      </c>
      <c r="H171" s="291"/>
      <c r="I171" s="49">
        <v>2000</v>
      </c>
      <c r="J171" s="291"/>
      <c r="K171" s="49">
        <v>2000</v>
      </c>
      <c r="L171" s="291"/>
      <c r="M171" s="49">
        <v>2000</v>
      </c>
    </row>
    <row r="172" spans="1:13" x14ac:dyDescent="0.25">
      <c r="A172" s="207" t="s">
        <v>349</v>
      </c>
      <c r="B172" s="305" t="s">
        <v>64</v>
      </c>
      <c r="C172" s="255">
        <v>5660</v>
      </c>
      <c r="D172" s="317"/>
      <c r="E172" s="86">
        <v>20000</v>
      </c>
      <c r="F172" s="412"/>
      <c r="G172" s="361">
        <v>20000</v>
      </c>
      <c r="H172" s="317"/>
      <c r="I172" s="49">
        <v>20000</v>
      </c>
      <c r="J172" s="317"/>
      <c r="K172" s="49">
        <v>20000</v>
      </c>
      <c r="L172" s="317"/>
      <c r="M172" s="49">
        <v>20000</v>
      </c>
    </row>
    <row r="173" spans="1:13" x14ac:dyDescent="0.25">
      <c r="A173" s="207" t="s">
        <v>350</v>
      </c>
      <c r="B173" s="305" t="s">
        <v>443</v>
      </c>
      <c r="C173" s="255">
        <v>6122</v>
      </c>
      <c r="D173" s="317"/>
      <c r="E173" s="86">
        <v>0</v>
      </c>
      <c r="F173" s="412"/>
      <c r="G173" s="361">
        <v>0</v>
      </c>
      <c r="H173" s="317"/>
      <c r="I173" s="49">
        <v>0</v>
      </c>
      <c r="J173" s="317"/>
      <c r="K173" s="49">
        <v>0</v>
      </c>
      <c r="L173" s="317"/>
      <c r="M173" s="49">
        <v>0</v>
      </c>
    </row>
    <row r="174" spans="1:13" ht="15.75" thickBot="1" x14ac:dyDescent="0.3">
      <c r="A174" s="207" t="s">
        <v>351</v>
      </c>
      <c r="B174" s="318" t="s">
        <v>444</v>
      </c>
      <c r="C174" s="283">
        <v>6125</v>
      </c>
      <c r="D174" s="291"/>
      <c r="E174" s="86">
        <v>0</v>
      </c>
      <c r="F174" s="394"/>
      <c r="G174" s="361">
        <v>0</v>
      </c>
      <c r="H174" s="291"/>
      <c r="I174" s="49">
        <v>0</v>
      </c>
      <c r="J174" s="291"/>
      <c r="K174" s="49">
        <v>0</v>
      </c>
      <c r="L174" s="291"/>
      <c r="M174" s="49">
        <v>0</v>
      </c>
    </row>
    <row r="175" spans="1:13" ht="16.5" thickTop="1" thickBot="1" x14ac:dyDescent="0.3">
      <c r="A175" s="207" t="s">
        <v>352</v>
      </c>
      <c r="B175" s="246" t="s">
        <v>105</v>
      </c>
      <c r="C175" s="247"/>
      <c r="D175" s="218">
        <f>SUM(D150:D172)</f>
        <v>15000</v>
      </c>
      <c r="E175" s="219">
        <f>SUM(E150:E174)</f>
        <v>2135700</v>
      </c>
      <c r="F175" s="385">
        <f>SUM(F150:F172)</f>
        <v>19570</v>
      </c>
      <c r="G175" s="386">
        <f>SUM(G150:G174)</f>
        <v>2135700</v>
      </c>
      <c r="H175" s="218">
        <f>SUM(H150:H172)</f>
        <v>21570</v>
      </c>
      <c r="I175" s="242">
        <f>SUM(I150:I174)</f>
        <v>2135700</v>
      </c>
      <c r="J175" s="218">
        <f>SUM(J150:J172)</f>
        <v>21570</v>
      </c>
      <c r="K175" s="242">
        <f>SUM(K150:K174)</f>
        <v>2135700</v>
      </c>
      <c r="L175" s="218">
        <f>SUM(L150:L172)</f>
        <v>21570</v>
      </c>
      <c r="M175" s="242">
        <f>SUM(M150:M174)</f>
        <v>2135700</v>
      </c>
    </row>
    <row r="176" spans="1:13" ht="16.5" thickTop="1" thickBot="1" x14ac:dyDescent="0.3">
      <c r="A176" s="207" t="s">
        <v>353</v>
      </c>
      <c r="B176" s="308" t="s">
        <v>467</v>
      </c>
      <c r="C176" s="302">
        <v>5499</v>
      </c>
      <c r="D176" s="273">
        <v>0</v>
      </c>
      <c r="E176" s="108">
        <v>0</v>
      </c>
      <c r="F176" s="362">
        <v>0</v>
      </c>
      <c r="G176" s="407">
        <v>10000</v>
      </c>
      <c r="H176" s="273">
        <v>0</v>
      </c>
      <c r="I176" s="432">
        <v>10000</v>
      </c>
      <c r="J176" s="273">
        <v>0</v>
      </c>
      <c r="K176" s="432">
        <v>10000</v>
      </c>
      <c r="L176" s="273">
        <v>0</v>
      </c>
      <c r="M176" s="432">
        <v>10000</v>
      </c>
    </row>
    <row r="177" spans="1:13" ht="16.5" thickTop="1" thickBot="1" x14ac:dyDescent="0.3">
      <c r="A177" s="207" t="s">
        <v>354</v>
      </c>
      <c r="B177" s="246" t="s">
        <v>466</v>
      </c>
      <c r="C177" s="247"/>
      <c r="D177" s="218">
        <f t="shared" ref="D177:E177" si="62">SUM(D176)</f>
        <v>0</v>
      </c>
      <c r="E177" s="219">
        <f t="shared" si="62"/>
        <v>0</v>
      </c>
      <c r="F177" s="385">
        <f t="shared" ref="F177:K177" si="63">SUM(F176)</f>
        <v>0</v>
      </c>
      <c r="G177" s="386">
        <f t="shared" si="63"/>
        <v>10000</v>
      </c>
      <c r="H177" s="218">
        <f t="shared" si="63"/>
        <v>0</v>
      </c>
      <c r="I177" s="242">
        <f t="shared" si="63"/>
        <v>10000</v>
      </c>
      <c r="J177" s="218">
        <f t="shared" si="63"/>
        <v>0</v>
      </c>
      <c r="K177" s="242">
        <f t="shared" si="63"/>
        <v>10000</v>
      </c>
      <c r="L177" s="218">
        <f t="shared" ref="L177:M177" si="64">SUM(L176)</f>
        <v>0</v>
      </c>
      <c r="M177" s="242">
        <f t="shared" si="64"/>
        <v>10000</v>
      </c>
    </row>
    <row r="178" spans="1:13" ht="16.5" thickTop="1" thickBot="1" x14ac:dyDescent="0.3">
      <c r="A178" s="207" t="s">
        <v>355</v>
      </c>
      <c r="B178" s="308" t="s">
        <v>308</v>
      </c>
      <c r="C178" s="302" t="s">
        <v>369</v>
      </c>
      <c r="D178" s="273">
        <v>100</v>
      </c>
      <c r="E178" s="108">
        <v>15000</v>
      </c>
      <c r="F178" s="362">
        <v>500</v>
      </c>
      <c r="G178" s="407">
        <v>15000</v>
      </c>
      <c r="H178" s="273">
        <v>2500</v>
      </c>
      <c r="I178" s="432">
        <v>15000</v>
      </c>
      <c r="J178" s="273">
        <v>2500</v>
      </c>
      <c r="K178" s="432">
        <v>15000</v>
      </c>
      <c r="L178" s="273">
        <v>2500</v>
      </c>
      <c r="M178" s="432">
        <v>15000</v>
      </c>
    </row>
    <row r="179" spans="1:13" ht="16.5" thickTop="1" thickBot="1" x14ac:dyDescent="0.3">
      <c r="A179" s="207" t="s">
        <v>356</v>
      </c>
      <c r="B179" s="246" t="s">
        <v>106</v>
      </c>
      <c r="C179" s="247"/>
      <c r="D179" s="218">
        <f t="shared" ref="D179:K179" si="65">SUM(D178)</f>
        <v>100</v>
      </c>
      <c r="E179" s="219">
        <f t="shared" si="65"/>
        <v>15000</v>
      </c>
      <c r="F179" s="385">
        <f t="shared" si="65"/>
        <v>500</v>
      </c>
      <c r="G179" s="386">
        <f t="shared" si="65"/>
        <v>15000</v>
      </c>
      <c r="H179" s="218">
        <f t="shared" si="65"/>
        <v>2500</v>
      </c>
      <c r="I179" s="242">
        <f t="shared" si="65"/>
        <v>15000</v>
      </c>
      <c r="J179" s="218">
        <f t="shared" si="65"/>
        <v>2500</v>
      </c>
      <c r="K179" s="242">
        <f t="shared" si="65"/>
        <v>15000</v>
      </c>
      <c r="L179" s="218">
        <f t="shared" ref="L179:M179" si="66">SUM(L178)</f>
        <v>2500</v>
      </c>
      <c r="M179" s="242">
        <f t="shared" si="66"/>
        <v>15000</v>
      </c>
    </row>
    <row r="180" spans="1:13" ht="16.5" thickTop="1" thickBot="1" x14ac:dyDescent="0.3">
      <c r="A180" s="207" t="s">
        <v>357</v>
      </c>
      <c r="B180" s="308" t="s">
        <v>296</v>
      </c>
      <c r="C180" s="302">
        <v>5163</v>
      </c>
      <c r="D180" s="273"/>
      <c r="E180" s="51">
        <v>58000</v>
      </c>
      <c r="F180" s="362"/>
      <c r="G180" s="360">
        <v>58000</v>
      </c>
      <c r="H180" s="273"/>
      <c r="I180" s="51">
        <v>58000</v>
      </c>
      <c r="J180" s="273"/>
      <c r="K180" s="51">
        <v>58000</v>
      </c>
      <c r="L180" s="273"/>
      <c r="M180" s="51">
        <v>58000</v>
      </c>
    </row>
    <row r="181" spans="1:13" ht="16.5" thickTop="1" thickBot="1" x14ac:dyDescent="0.3">
      <c r="A181" s="207" t="s">
        <v>358</v>
      </c>
      <c r="B181" s="246" t="s">
        <v>107</v>
      </c>
      <c r="C181" s="247"/>
      <c r="D181" s="218">
        <f t="shared" ref="D181:K181" si="67">SUM(D180)</f>
        <v>0</v>
      </c>
      <c r="E181" s="219">
        <f t="shared" si="67"/>
        <v>58000</v>
      </c>
      <c r="F181" s="385">
        <f t="shared" si="67"/>
        <v>0</v>
      </c>
      <c r="G181" s="386">
        <f t="shared" si="67"/>
        <v>58000</v>
      </c>
      <c r="H181" s="218">
        <f t="shared" si="67"/>
        <v>0</v>
      </c>
      <c r="I181" s="242">
        <f t="shared" si="67"/>
        <v>58000</v>
      </c>
      <c r="J181" s="218">
        <f t="shared" si="67"/>
        <v>0</v>
      </c>
      <c r="K181" s="242">
        <f t="shared" si="67"/>
        <v>58000</v>
      </c>
      <c r="L181" s="218">
        <f t="shared" ref="L181:M181" si="68">SUM(L180)</f>
        <v>0</v>
      </c>
      <c r="M181" s="242">
        <f t="shared" si="68"/>
        <v>58000</v>
      </c>
    </row>
    <row r="182" spans="1:13" ht="16.5" thickTop="1" thickBot="1" x14ac:dyDescent="0.3">
      <c r="A182" s="207" t="s">
        <v>359</v>
      </c>
      <c r="B182" s="174" t="s">
        <v>432</v>
      </c>
      <c r="C182" s="29">
        <v>2226</v>
      </c>
      <c r="D182" s="273"/>
      <c r="E182" s="51">
        <v>0</v>
      </c>
      <c r="F182" s="362"/>
      <c r="G182" s="360">
        <v>0</v>
      </c>
      <c r="H182" s="273"/>
      <c r="I182" s="51">
        <v>0</v>
      </c>
      <c r="J182" s="273"/>
      <c r="K182" s="51">
        <v>0</v>
      </c>
      <c r="L182" s="273"/>
      <c r="M182" s="51">
        <v>0</v>
      </c>
    </row>
    <row r="183" spans="1:13" ht="16.5" thickTop="1" thickBot="1" x14ac:dyDescent="0.3">
      <c r="A183" s="207" t="s">
        <v>360</v>
      </c>
      <c r="B183" s="216" t="s">
        <v>424</v>
      </c>
      <c r="C183" s="322"/>
      <c r="D183" s="218">
        <f t="shared" ref="D183:K183" si="69">SUM(D182)</f>
        <v>0</v>
      </c>
      <c r="E183" s="219">
        <f t="shared" si="69"/>
        <v>0</v>
      </c>
      <c r="F183" s="385">
        <f t="shared" si="69"/>
        <v>0</v>
      </c>
      <c r="G183" s="386">
        <f t="shared" si="69"/>
        <v>0</v>
      </c>
      <c r="H183" s="218">
        <f t="shared" si="69"/>
        <v>0</v>
      </c>
      <c r="I183" s="242">
        <f t="shared" si="69"/>
        <v>0</v>
      </c>
      <c r="J183" s="218">
        <f t="shared" si="69"/>
        <v>0</v>
      </c>
      <c r="K183" s="242">
        <f t="shared" si="69"/>
        <v>0</v>
      </c>
      <c r="L183" s="218">
        <f t="shared" ref="L183:M183" si="70">SUM(L182)</f>
        <v>0</v>
      </c>
      <c r="M183" s="242">
        <f t="shared" si="70"/>
        <v>0</v>
      </c>
    </row>
    <row r="184" spans="1:13" ht="16.5" thickTop="1" thickBot="1" x14ac:dyDescent="0.3">
      <c r="A184" s="207" t="s">
        <v>361</v>
      </c>
      <c r="B184" s="210" t="s">
        <v>65</v>
      </c>
      <c r="C184" s="176"/>
      <c r="D184" s="177">
        <f>SUM(D39+D42+D47+D51+D54+D58+D65+D70+D77+D82+D85+D89+D91+D34+D18+D16+D95+D103+D106+D111+D116+D60+D120+D122+D124+D131+D143+D141+D146+D175+D179+D126++D181+D36+D118+D133+D149+D183)</f>
        <v>22259600</v>
      </c>
      <c r="E184" s="178">
        <f>SUM(E39+E42+E47+E51+E54+E58+E65+E70+E77+E82+E85+E89+E91+E34+E18+E16+E95+E103+E106+E111+E116+E60+E120+E122+E124+E131+E143+E141+E146+E175+E179+E181+E133+E36+E118+E149+E126+E183)</f>
        <v>11366000</v>
      </c>
      <c r="F184" s="413">
        <f>SUM(F39+F42+F47+F51+F54+F58+F65+F70+F77+F82+F85+F89+F91+F34+F18+F16+F95+F103+F106+F111+F116+F60+F120+F122+F124+F131+F143+F141+F146+F175+F179+F126++F181+F36+F118+F133+F149+F183)</f>
        <v>25330423.100000001</v>
      </c>
      <c r="G184" s="414">
        <f>SUM(G39+G42+G47+G51+G54+G58+G65+G70+G77+G82+G85+G89+G91+G34+G18+G16+G95+G103+G106+G111+G116+G60+G120+G122+G124+G131+G143+G141+G146+G175+G179+G181+G133+G36+G118+G149+G126+G183+G177)</f>
        <v>11581000</v>
      </c>
      <c r="H184" s="177">
        <f>SUM(H39+H42+H47+H51+H54+H58+H65+H70+H77+H82+H85+H89+H91+H34+H18+H16+H95+H103+H106+H111+H116+H60+H120+H122+H124+H131+H143+H141+H146+H175+H179+H126++H181+H36+H118+H133+H149+H183)</f>
        <v>26975923.100000001</v>
      </c>
      <c r="I184" s="178">
        <f>SUM(I39+I42+I47+I51+I54+I58+I65+I70+I77+I82+I85+I89+I91+I34+I18+I16+I95+I103+I106+I111+I116+I60+I120+I122+I124+I131+I143+I141+I146+I175+I179+I181+I133+I36+I118+I149+I126+I183+I177)</f>
        <v>11767000</v>
      </c>
      <c r="J184" s="177">
        <f>SUM(J39+J42+J47+J51+J54+J58+J65+J70+J77+J82+J85+J89+J91+J34+J18+J16+J95+J103+J106+J111+J116+J60+J120+J122+J124+J131+J143+J141+J146+J175+J179+J126++J181+J36+J118+J133+J149+J183)</f>
        <v>27015923.100000001</v>
      </c>
      <c r="K184" s="178">
        <f>SUM(K39+K42+K47+K51+K54+K58+K65+K70+K77+K82+K85+K89+K91+K34+K18+K16+K95+K103+K106+K111+K116+K60+K120+K122+K124+K131+K143+K141+K146+K175+K179+K181+K133+K36+K118+K149+K126+K183+K177)</f>
        <v>11807000</v>
      </c>
      <c r="L184" s="177">
        <f>SUM(L39+L42+L47+L51+L54+L58+L65+L70+L77+L82+L85+L89+L91+L34+L18+L16+L95+L103+L106+L111+L116+L60+L120+L122+L124+L131+L143+L141+L146+L175+L179+L126++L181+L36+L118+L133+L149+L183)</f>
        <v>27015923.100000001</v>
      </c>
      <c r="M184" s="178">
        <f>SUM(M39+M42+M47+M51+M54+M58+M65+M70+M77+M82+M85+M89+M91+M34+M18+M16+M95+M103+M106+M111+M116+M60+M120+M122+M124+M131+M143+M141+M146+M175+M179+M181+M133+M36+M118+M149+M126+M183+M177)</f>
        <v>12477500</v>
      </c>
    </row>
    <row r="185" spans="1:13" ht="16.5" thickTop="1" thickBot="1" x14ac:dyDescent="0.3">
      <c r="A185" s="207" t="s">
        <v>362</v>
      </c>
      <c r="B185" s="211" t="s">
        <v>66</v>
      </c>
      <c r="C185" s="180">
        <v>8115</v>
      </c>
      <c r="D185" s="181">
        <f>SUM(D184-E184)</f>
        <v>10893600</v>
      </c>
      <c r="E185" s="182"/>
      <c r="F185" s="415">
        <f>SUM(F184-G184)</f>
        <v>13749423.100000001</v>
      </c>
      <c r="G185" s="416"/>
      <c r="H185" s="181">
        <f>SUM(H184-I184)</f>
        <v>15208923.100000001</v>
      </c>
      <c r="I185" s="182"/>
      <c r="J185" s="181">
        <f>SUM(J184-K184)</f>
        <v>15208923.100000001</v>
      </c>
      <c r="K185" s="182"/>
      <c r="L185" s="181">
        <f>SUM(L184-M184)</f>
        <v>14538423.100000001</v>
      </c>
      <c r="M185" s="182"/>
    </row>
    <row r="186" spans="1:13" ht="16.5" thickTop="1" thickBot="1" x14ac:dyDescent="0.3">
      <c r="A186" s="207" t="s">
        <v>363</v>
      </c>
      <c r="B186" s="212" t="s">
        <v>65</v>
      </c>
      <c r="C186" s="208"/>
      <c r="D186" s="177">
        <f>SUM(D184-D185)</f>
        <v>11366000</v>
      </c>
      <c r="E186" s="205">
        <f>SUM(E184:E185)</f>
        <v>11366000</v>
      </c>
      <c r="F186" s="413">
        <f>SUM(F184-F185)</f>
        <v>11581000</v>
      </c>
      <c r="G186" s="417">
        <f>SUM(G184:G185)</f>
        <v>11581000</v>
      </c>
      <c r="H186" s="177">
        <f>SUM(H184-H185)</f>
        <v>11767000</v>
      </c>
      <c r="I186" s="205">
        <f>SUM(I184:I185)</f>
        <v>11767000</v>
      </c>
      <c r="J186" s="177">
        <f>SUM(J184-J185)</f>
        <v>11807000</v>
      </c>
      <c r="K186" s="205">
        <f>SUM(K184:K185)</f>
        <v>11807000</v>
      </c>
      <c r="L186" s="177">
        <f>SUM(L184-L185)</f>
        <v>12477500</v>
      </c>
      <c r="M186" s="205">
        <f>SUM(M184:M185)</f>
        <v>12477500</v>
      </c>
    </row>
    <row r="187" spans="1:13" x14ac:dyDescent="0.25">
      <c r="A187" s="207" t="s">
        <v>364</v>
      </c>
      <c r="B187" s="213" t="s">
        <v>67</v>
      </c>
      <c r="C187" s="209"/>
      <c r="D187" s="467">
        <v>44648</v>
      </c>
      <c r="E187" s="468"/>
      <c r="F187" s="485"/>
      <c r="G187" s="486"/>
      <c r="H187" s="467"/>
      <c r="I187" s="468"/>
      <c r="J187" s="467"/>
      <c r="K187" s="468"/>
      <c r="L187" s="467"/>
      <c r="M187" s="468"/>
    </row>
    <row r="188" spans="1:13" x14ac:dyDescent="0.25">
      <c r="A188" s="207" t="s">
        <v>365</v>
      </c>
      <c r="B188" s="214" t="s">
        <v>68</v>
      </c>
      <c r="C188" s="192"/>
      <c r="D188" s="463">
        <v>44630</v>
      </c>
      <c r="E188" s="464"/>
      <c r="F188" s="487"/>
      <c r="G188" s="488"/>
      <c r="H188" s="463"/>
      <c r="I188" s="464"/>
      <c r="J188" s="463"/>
      <c r="K188" s="464"/>
      <c r="L188" s="463"/>
      <c r="M188" s="464"/>
    </row>
    <row r="189" spans="1:13" x14ac:dyDescent="0.25">
      <c r="A189" s="207" t="s">
        <v>409</v>
      </c>
      <c r="B189" s="214" t="s">
        <v>69</v>
      </c>
      <c r="C189" s="192"/>
      <c r="D189" s="463">
        <v>44646</v>
      </c>
      <c r="E189" s="464"/>
      <c r="F189" s="487"/>
      <c r="G189" s="488"/>
      <c r="H189" s="463"/>
      <c r="I189" s="464"/>
      <c r="J189" s="463"/>
      <c r="K189" s="464"/>
      <c r="L189" s="463"/>
      <c r="M189" s="464"/>
    </row>
    <row r="190" spans="1:13" ht="15.75" thickBot="1" x14ac:dyDescent="0.3">
      <c r="A190" s="207" t="s">
        <v>423</v>
      </c>
      <c r="B190" s="215" t="s">
        <v>70</v>
      </c>
      <c r="C190" s="196"/>
      <c r="D190" s="465">
        <v>44648</v>
      </c>
      <c r="E190" s="466"/>
      <c r="F190" s="489"/>
      <c r="G190" s="490"/>
      <c r="H190" s="465"/>
      <c r="I190" s="466"/>
      <c r="J190" s="465"/>
      <c r="K190" s="466"/>
      <c r="L190" s="465"/>
      <c r="M190" s="466"/>
    </row>
    <row r="191" spans="1:13" ht="18.75" thickTop="1" x14ac:dyDescent="0.25">
      <c r="A191" s="31"/>
      <c r="B191" s="38"/>
      <c r="C191" s="39"/>
    </row>
    <row r="192" spans="1:13" ht="15.75" x14ac:dyDescent="0.25">
      <c r="A192" s="31"/>
      <c r="B192" s="40"/>
      <c r="C192" s="2"/>
      <c r="D192" s="2"/>
      <c r="F192" s="419"/>
      <c r="H192" s="434"/>
      <c r="J192" s="434"/>
      <c r="L192" s="434"/>
    </row>
    <row r="193" spans="1:12" ht="15.75" x14ac:dyDescent="0.25">
      <c r="A193" s="31"/>
      <c r="B193" s="40"/>
      <c r="C193" s="2"/>
      <c r="D193" s="2"/>
      <c r="F193" s="419"/>
      <c r="H193" s="434"/>
      <c r="J193" s="434"/>
      <c r="L193" s="434"/>
    </row>
    <row r="194" spans="1:12" ht="15.75" x14ac:dyDescent="0.25">
      <c r="A194" s="31"/>
      <c r="B194" s="40"/>
      <c r="C194" s="2"/>
      <c r="D194" s="2"/>
      <c r="F194" s="419"/>
      <c r="H194" s="434"/>
      <c r="J194" s="434"/>
      <c r="L194" s="434"/>
    </row>
    <row r="195" spans="1:12" ht="15.75" x14ac:dyDescent="0.25">
      <c r="A195" s="31"/>
      <c r="B195" s="40"/>
      <c r="C195" s="2"/>
      <c r="D195" s="2"/>
      <c r="F195" s="419"/>
      <c r="H195" s="434"/>
      <c r="J195" s="434"/>
      <c r="L195" s="434"/>
    </row>
    <row r="196" spans="1:12" x14ac:dyDescent="0.25">
      <c r="D196" s="2"/>
      <c r="F196" s="419"/>
      <c r="H196" s="434"/>
      <c r="J196" s="434"/>
      <c r="L196" s="434"/>
    </row>
    <row r="197" spans="1:12" x14ac:dyDescent="0.25">
      <c r="C197" s="2"/>
      <c r="D197" s="2"/>
      <c r="F197" s="419"/>
      <c r="H197" s="434"/>
      <c r="J197" s="434"/>
      <c r="L197" s="434"/>
    </row>
    <row r="198" spans="1:12" x14ac:dyDescent="0.25">
      <c r="C198" s="31"/>
      <c r="D198" s="2"/>
      <c r="F198" s="419"/>
      <c r="H198" s="434"/>
      <c r="J198" s="434"/>
      <c r="L198" s="434"/>
    </row>
    <row r="199" spans="1:12" x14ac:dyDescent="0.25">
      <c r="C199" s="31"/>
      <c r="D199" s="2"/>
      <c r="F199" s="419"/>
      <c r="H199" s="434"/>
      <c r="J199" s="434"/>
      <c r="L199" s="434"/>
    </row>
    <row r="200" spans="1:12" x14ac:dyDescent="0.25">
      <c r="C200" s="31"/>
      <c r="D200" s="2"/>
      <c r="F200" s="419"/>
      <c r="H200" s="434"/>
      <c r="J200" s="434"/>
      <c r="L200" s="434"/>
    </row>
    <row r="201" spans="1:12" x14ac:dyDescent="0.25">
      <c r="C201" s="31"/>
      <c r="D201" s="2"/>
      <c r="F201" s="419"/>
      <c r="H201" s="434"/>
      <c r="J201" s="434"/>
      <c r="L201" s="434"/>
    </row>
    <row r="202" spans="1:12" x14ac:dyDescent="0.25">
      <c r="C202" s="31"/>
      <c r="D202" s="2"/>
      <c r="F202" s="419"/>
      <c r="H202" s="434"/>
      <c r="J202" s="434"/>
      <c r="L202" s="434"/>
    </row>
    <row r="203" spans="1:12" x14ac:dyDescent="0.25">
      <c r="C203" s="31"/>
    </row>
    <row r="204" spans="1:12" x14ac:dyDescent="0.25">
      <c r="C204" s="2"/>
    </row>
    <row r="205" spans="1:12" x14ac:dyDescent="0.25">
      <c r="C205" s="2"/>
    </row>
    <row r="206" spans="1:12" x14ac:dyDescent="0.25">
      <c r="C206" s="2"/>
    </row>
    <row r="207" spans="1:12" x14ac:dyDescent="0.25">
      <c r="C207" s="2"/>
    </row>
    <row r="208" spans="1:12" x14ac:dyDescent="0.25">
      <c r="C208" s="2"/>
    </row>
  </sheetData>
  <mergeCells count="27">
    <mergeCell ref="A3:B3"/>
    <mergeCell ref="A1:C2"/>
    <mergeCell ref="D1:E2"/>
    <mergeCell ref="F1:G2"/>
    <mergeCell ref="H1:I2"/>
    <mergeCell ref="J189:K189"/>
    <mergeCell ref="J1:K2"/>
    <mergeCell ref="D187:E187"/>
    <mergeCell ref="F187:G187"/>
    <mergeCell ref="H187:I187"/>
    <mergeCell ref="J187:K187"/>
    <mergeCell ref="D190:E190"/>
    <mergeCell ref="F190:G190"/>
    <mergeCell ref="H190:I190"/>
    <mergeCell ref="J190:K190"/>
    <mergeCell ref="L1:M2"/>
    <mergeCell ref="L187:M187"/>
    <mergeCell ref="L188:M188"/>
    <mergeCell ref="L189:M189"/>
    <mergeCell ref="L190:M190"/>
    <mergeCell ref="D188:E188"/>
    <mergeCell ref="F188:G188"/>
    <mergeCell ref="H188:I188"/>
    <mergeCell ref="J188:K188"/>
    <mergeCell ref="D189:E189"/>
    <mergeCell ref="F189:G189"/>
    <mergeCell ref="H189:I189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8"/>
  <sheetViews>
    <sheetView workbookViewId="0">
      <selection activeCell="P149" sqref="P149"/>
    </sheetView>
  </sheetViews>
  <sheetFormatPr defaultRowHeight="15" x14ac:dyDescent="0.25"/>
  <cols>
    <col min="1" max="1" width="6.140625" customWidth="1"/>
    <col min="2" max="2" width="52.28515625" customWidth="1"/>
    <col min="3" max="3" width="24" customWidth="1"/>
    <col min="4" max="4" width="10.85546875" customWidth="1"/>
    <col min="5" max="5" width="13.7109375" customWidth="1"/>
    <col min="6" max="6" width="10.85546875" style="418" customWidth="1"/>
    <col min="7" max="7" width="13.7109375" style="418" customWidth="1"/>
    <col min="8" max="8" width="10.85546875" style="433" customWidth="1"/>
    <col min="9" max="9" width="13.7109375" style="433" customWidth="1"/>
    <col min="10" max="10" width="10.85546875" style="433" customWidth="1"/>
    <col min="11" max="11" width="13.7109375" style="433" customWidth="1"/>
    <col min="12" max="12" width="10.85546875" style="433" customWidth="1"/>
    <col min="13" max="13" width="13.7109375" style="433" customWidth="1"/>
    <col min="14" max="14" width="10.85546875" style="433" customWidth="1"/>
    <col min="15" max="15" width="13.7109375" style="433" customWidth="1"/>
  </cols>
  <sheetData>
    <row r="1" spans="1:15" ht="15.75" customHeight="1" thickTop="1" x14ac:dyDescent="0.25">
      <c r="A1" s="469" t="s">
        <v>453</v>
      </c>
      <c r="B1" s="470"/>
      <c r="C1" s="471"/>
      <c r="D1" s="475" t="s">
        <v>459</v>
      </c>
      <c r="E1" s="476"/>
      <c r="F1" s="481" t="s">
        <v>464</v>
      </c>
      <c r="G1" s="482"/>
      <c r="H1" s="475" t="s">
        <v>471</v>
      </c>
      <c r="I1" s="476"/>
      <c r="J1" s="475" t="s">
        <v>473</v>
      </c>
      <c r="K1" s="476"/>
      <c r="L1" s="475" t="s">
        <v>476</v>
      </c>
      <c r="M1" s="476"/>
      <c r="N1" s="475" t="s">
        <v>479</v>
      </c>
      <c r="O1" s="476"/>
    </row>
    <row r="2" spans="1:15" ht="15.75" thickBot="1" x14ac:dyDescent="0.3">
      <c r="A2" s="472"/>
      <c r="B2" s="473"/>
      <c r="C2" s="474"/>
      <c r="D2" s="477"/>
      <c r="E2" s="478"/>
      <c r="F2" s="483"/>
      <c r="G2" s="484"/>
      <c r="H2" s="477"/>
      <c r="I2" s="478"/>
      <c r="J2" s="477"/>
      <c r="K2" s="478"/>
      <c r="L2" s="477"/>
      <c r="M2" s="478"/>
      <c r="N2" s="477"/>
      <c r="O2" s="478"/>
    </row>
    <row r="3" spans="1:15" ht="16.5" thickTop="1" thickBot="1" x14ac:dyDescent="0.3">
      <c r="A3" s="479" t="s">
        <v>108</v>
      </c>
      <c r="B3" s="480"/>
      <c r="C3" s="449" t="s">
        <v>109</v>
      </c>
      <c r="D3" s="240" t="s">
        <v>0</v>
      </c>
      <c r="E3" s="241" t="s">
        <v>1</v>
      </c>
      <c r="F3" s="348" t="s">
        <v>0</v>
      </c>
      <c r="G3" s="349" t="s">
        <v>1</v>
      </c>
      <c r="H3" s="240" t="s">
        <v>0</v>
      </c>
      <c r="I3" s="241" t="s">
        <v>1</v>
      </c>
      <c r="J3" s="240" t="s">
        <v>0</v>
      </c>
      <c r="K3" s="241" t="s">
        <v>1</v>
      </c>
      <c r="L3" s="240" t="s">
        <v>0</v>
      </c>
      <c r="M3" s="241" t="s">
        <v>1</v>
      </c>
      <c r="N3" s="240" t="s">
        <v>0</v>
      </c>
      <c r="O3" s="241" t="s">
        <v>1</v>
      </c>
    </row>
    <row r="4" spans="1:15" ht="15.75" thickTop="1" x14ac:dyDescent="0.25">
      <c r="A4" s="206" t="s">
        <v>115</v>
      </c>
      <c r="B4" s="131" t="s">
        <v>2</v>
      </c>
      <c r="C4" s="5">
        <v>1111</v>
      </c>
      <c r="D4" s="42">
        <v>1200000</v>
      </c>
      <c r="E4" s="43"/>
      <c r="F4" s="350">
        <v>1200000</v>
      </c>
      <c r="G4" s="351"/>
      <c r="H4" s="42">
        <v>1200000</v>
      </c>
      <c r="I4" s="43"/>
      <c r="J4" s="42">
        <v>1200000</v>
      </c>
      <c r="K4" s="43"/>
      <c r="L4" s="42">
        <v>1200000</v>
      </c>
      <c r="M4" s="43"/>
      <c r="N4" s="42">
        <v>1200000</v>
      </c>
      <c r="O4" s="43"/>
    </row>
    <row r="5" spans="1:15" x14ac:dyDescent="0.25">
      <c r="A5" s="207" t="s">
        <v>116</v>
      </c>
      <c r="B5" s="133" t="s">
        <v>3</v>
      </c>
      <c r="C5" s="6">
        <v>1112</v>
      </c>
      <c r="D5" s="44">
        <v>50000</v>
      </c>
      <c r="E5" s="45"/>
      <c r="F5" s="352">
        <v>50000</v>
      </c>
      <c r="G5" s="353"/>
      <c r="H5" s="44">
        <v>50000</v>
      </c>
      <c r="I5" s="45"/>
      <c r="J5" s="44">
        <v>50000</v>
      </c>
      <c r="K5" s="45"/>
      <c r="L5" s="44">
        <v>50000</v>
      </c>
      <c r="M5" s="45"/>
      <c r="N5" s="44">
        <v>50000</v>
      </c>
      <c r="O5" s="45"/>
    </row>
    <row r="6" spans="1:15" x14ac:dyDescent="0.25">
      <c r="A6" s="207" t="s">
        <v>117</v>
      </c>
      <c r="B6" s="133" t="s">
        <v>4</v>
      </c>
      <c r="C6" s="6">
        <v>1121</v>
      </c>
      <c r="D6" s="44">
        <v>1100000</v>
      </c>
      <c r="E6" s="45"/>
      <c r="F6" s="352">
        <v>1100000</v>
      </c>
      <c r="G6" s="353"/>
      <c r="H6" s="44">
        <v>1100000</v>
      </c>
      <c r="I6" s="45"/>
      <c r="J6" s="44">
        <v>1100000</v>
      </c>
      <c r="K6" s="45"/>
      <c r="L6" s="44">
        <v>1100000</v>
      </c>
      <c r="M6" s="45"/>
      <c r="N6" s="44">
        <v>1100000</v>
      </c>
      <c r="O6" s="45"/>
    </row>
    <row r="7" spans="1:15" x14ac:dyDescent="0.25">
      <c r="A7" s="207" t="s">
        <v>118</v>
      </c>
      <c r="B7" s="133" t="s">
        <v>5</v>
      </c>
      <c r="C7" s="6">
        <v>1211</v>
      </c>
      <c r="D7" s="44">
        <v>2800000</v>
      </c>
      <c r="E7" s="45"/>
      <c r="F7" s="352">
        <v>2800000</v>
      </c>
      <c r="G7" s="353"/>
      <c r="H7" s="44">
        <v>2800000</v>
      </c>
      <c r="I7" s="45"/>
      <c r="J7" s="44">
        <v>2800000</v>
      </c>
      <c r="K7" s="45"/>
      <c r="L7" s="44">
        <v>2800000</v>
      </c>
      <c r="M7" s="45"/>
      <c r="N7" s="44">
        <v>2800000</v>
      </c>
      <c r="O7" s="45"/>
    </row>
    <row r="8" spans="1:15" x14ac:dyDescent="0.25">
      <c r="A8" s="207" t="s">
        <v>119</v>
      </c>
      <c r="B8" s="133" t="s">
        <v>112</v>
      </c>
      <c r="C8" s="6">
        <v>1334</v>
      </c>
      <c r="D8" s="44">
        <v>1100</v>
      </c>
      <c r="E8" s="45"/>
      <c r="F8" s="352">
        <v>1100</v>
      </c>
      <c r="G8" s="353"/>
      <c r="H8" s="44">
        <v>1100</v>
      </c>
      <c r="I8" s="45"/>
      <c r="J8" s="44">
        <v>1100</v>
      </c>
      <c r="K8" s="45"/>
      <c r="L8" s="44">
        <v>1100</v>
      </c>
      <c r="M8" s="45"/>
      <c r="N8" s="44">
        <v>1100</v>
      </c>
      <c r="O8" s="45"/>
    </row>
    <row r="9" spans="1:15" x14ac:dyDescent="0.25">
      <c r="A9" s="207" t="s">
        <v>120</v>
      </c>
      <c r="B9" s="134" t="s">
        <v>6</v>
      </c>
      <c r="C9" s="6">
        <v>1341</v>
      </c>
      <c r="D9" s="44">
        <v>7000</v>
      </c>
      <c r="E9" s="45"/>
      <c r="F9" s="352">
        <v>7000</v>
      </c>
      <c r="G9" s="353"/>
      <c r="H9" s="44">
        <v>7000</v>
      </c>
      <c r="I9" s="45"/>
      <c r="J9" s="44">
        <v>7000</v>
      </c>
      <c r="K9" s="45"/>
      <c r="L9" s="44">
        <v>7000</v>
      </c>
      <c r="M9" s="45"/>
      <c r="N9" s="44">
        <v>7000</v>
      </c>
      <c r="O9" s="45"/>
    </row>
    <row r="10" spans="1:15" x14ac:dyDescent="0.25">
      <c r="A10" s="207" t="s">
        <v>121</v>
      </c>
      <c r="B10" s="134" t="s">
        <v>7</v>
      </c>
      <c r="C10" s="6">
        <v>1342</v>
      </c>
      <c r="D10" s="44">
        <v>200000</v>
      </c>
      <c r="E10" s="45"/>
      <c r="F10" s="352">
        <v>200000</v>
      </c>
      <c r="G10" s="353"/>
      <c r="H10" s="44">
        <v>200000</v>
      </c>
      <c r="I10" s="45"/>
      <c r="J10" s="44">
        <v>200000</v>
      </c>
      <c r="K10" s="45"/>
      <c r="L10" s="44">
        <v>200000</v>
      </c>
      <c r="M10" s="45"/>
      <c r="N10" s="44">
        <v>200000</v>
      </c>
      <c r="O10" s="45"/>
    </row>
    <row r="11" spans="1:15" x14ac:dyDescent="0.25">
      <c r="A11" s="207" t="s">
        <v>122</v>
      </c>
      <c r="B11" s="135" t="s">
        <v>8</v>
      </c>
      <c r="C11" s="7">
        <v>1343</v>
      </c>
      <c r="D11" s="44">
        <v>2400</v>
      </c>
      <c r="E11" s="45"/>
      <c r="F11" s="352">
        <v>2400</v>
      </c>
      <c r="G11" s="353"/>
      <c r="H11" s="44">
        <v>2400</v>
      </c>
      <c r="I11" s="45"/>
      <c r="J11" s="44">
        <v>2400</v>
      </c>
      <c r="K11" s="45"/>
      <c r="L11" s="44">
        <v>2400</v>
      </c>
      <c r="M11" s="45"/>
      <c r="N11" s="44">
        <v>2400</v>
      </c>
      <c r="O11" s="45"/>
    </row>
    <row r="12" spans="1:15" x14ac:dyDescent="0.25">
      <c r="A12" s="207" t="s">
        <v>426</v>
      </c>
      <c r="B12" s="134" t="s">
        <v>9</v>
      </c>
      <c r="C12" s="6">
        <v>1361</v>
      </c>
      <c r="D12" s="44">
        <v>10000</v>
      </c>
      <c r="E12" s="45"/>
      <c r="F12" s="352">
        <v>10000</v>
      </c>
      <c r="G12" s="353"/>
      <c r="H12" s="44">
        <v>10000</v>
      </c>
      <c r="I12" s="45"/>
      <c r="J12" s="44">
        <v>10000</v>
      </c>
      <c r="K12" s="45"/>
      <c r="L12" s="44">
        <v>10000</v>
      </c>
      <c r="M12" s="45"/>
      <c r="N12" s="44">
        <v>10000</v>
      </c>
      <c r="O12" s="45"/>
    </row>
    <row r="13" spans="1:15" x14ac:dyDescent="0.25">
      <c r="A13" s="207" t="s">
        <v>123</v>
      </c>
      <c r="B13" s="136" t="s">
        <v>10</v>
      </c>
      <c r="C13" s="6">
        <v>1381</v>
      </c>
      <c r="D13" s="44">
        <v>40000</v>
      </c>
      <c r="E13" s="45"/>
      <c r="F13" s="352">
        <v>40000</v>
      </c>
      <c r="G13" s="353"/>
      <c r="H13" s="44">
        <v>40000</v>
      </c>
      <c r="I13" s="45"/>
      <c r="J13" s="44">
        <v>40000</v>
      </c>
      <c r="K13" s="45"/>
      <c r="L13" s="44">
        <v>40000</v>
      </c>
      <c r="M13" s="45"/>
      <c r="N13" s="44">
        <v>40000</v>
      </c>
      <c r="O13" s="45"/>
    </row>
    <row r="14" spans="1:15" x14ac:dyDescent="0.25">
      <c r="A14" s="207" t="s">
        <v>124</v>
      </c>
      <c r="B14" s="136" t="s">
        <v>11</v>
      </c>
      <c r="C14" s="6">
        <v>1382</v>
      </c>
      <c r="D14" s="44">
        <v>100</v>
      </c>
      <c r="E14" s="45"/>
      <c r="F14" s="352">
        <v>100</v>
      </c>
      <c r="G14" s="353"/>
      <c r="H14" s="44">
        <v>100</v>
      </c>
      <c r="I14" s="45"/>
      <c r="J14" s="44">
        <v>100</v>
      </c>
      <c r="K14" s="45"/>
      <c r="L14" s="44">
        <v>100</v>
      </c>
      <c r="M14" s="45"/>
      <c r="N14" s="44">
        <v>100</v>
      </c>
      <c r="O14" s="45"/>
    </row>
    <row r="15" spans="1:15" ht="15.75" thickBot="1" x14ac:dyDescent="0.3">
      <c r="A15" s="207" t="s">
        <v>125</v>
      </c>
      <c r="B15" s="137" t="s">
        <v>12</v>
      </c>
      <c r="C15" s="8">
        <v>1511</v>
      </c>
      <c r="D15" s="46">
        <v>255000</v>
      </c>
      <c r="E15" s="47"/>
      <c r="F15" s="354">
        <v>255000</v>
      </c>
      <c r="G15" s="355"/>
      <c r="H15" s="46">
        <v>255000</v>
      </c>
      <c r="I15" s="47"/>
      <c r="J15" s="46">
        <v>255000</v>
      </c>
      <c r="K15" s="47"/>
      <c r="L15" s="46">
        <v>255000</v>
      </c>
      <c r="M15" s="47"/>
      <c r="N15" s="46">
        <v>255000</v>
      </c>
      <c r="O15" s="47"/>
    </row>
    <row r="16" spans="1:15" ht="16.5" thickTop="1" thickBot="1" x14ac:dyDescent="0.3">
      <c r="A16" s="207" t="s">
        <v>126</v>
      </c>
      <c r="B16" s="216" t="s">
        <v>80</v>
      </c>
      <c r="C16" s="232"/>
      <c r="D16" s="233">
        <f>SUM(D4:D15)</f>
        <v>5665600</v>
      </c>
      <c r="E16" s="234"/>
      <c r="F16" s="356">
        <f>SUM(F4:F15)</f>
        <v>5665600</v>
      </c>
      <c r="G16" s="357"/>
      <c r="H16" s="233">
        <f>SUM(H4:H15)</f>
        <v>5665600</v>
      </c>
      <c r="I16" s="234"/>
      <c r="J16" s="233">
        <f>SUM(J4:J15)</f>
        <v>5665600</v>
      </c>
      <c r="K16" s="234"/>
      <c r="L16" s="233">
        <f>SUM(L4:L15)</f>
        <v>5665600</v>
      </c>
      <c r="M16" s="234"/>
      <c r="N16" s="233">
        <f>SUM(N4:N15)</f>
        <v>5665600</v>
      </c>
      <c r="O16" s="234"/>
    </row>
    <row r="17" spans="1:16" ht="16.5" thickTop="1" thickBot="1" x14ac:dyDescent="0.3">
      <c r="A17" s="207" t="s">
        <v>127</v>
      </c>
      <c r="B17" s="250" t="s">
        <v>13</v>
      </c>
      <c r="C17" s="37">
        <v>2460</v>
      </c>
      <c r="D17" s="48">
        <v>70000</v>
      </c>
      <c r="E17" s="53"/>
      <c r="F17" s="358">
        <v>70000</v>
      </c>
      <c r="G17" s="359"/>
      <c r="H17" s="48">
        <v>70000</v>
      </c>
      <c r="I17" s="53"/>
      <c r="J17" s="48">
        <v>70000</v>
      </c>
      <c r="K17" s="53"/>
      <c r="L17" s="48">
        <v>70000</v>
      </c>
      <c r="M17" s="53"/>
      <c r="N17" s="48">
        <v>70000</v>
      </c>
      <c r="O17" s="53"/>
    </row>
    <row r="18" spans="1:16" ht="16.5" thickTop="1" thickBot="1" x14ac:dyDescent="0.3">
      <c r="A18" s="207" t="s">
        <v>134</v>
      </c>
      <c r="B18" s="216" t="s">
        <v>82</v>
      </c>
      <c r="C18" s="232"/>
      <c r="D18" s="233">
        <f>SUM(D17:D17)</f>
        <v>70000</v>
      </c>
      <c r="E18" s="234"/>
      <c r="F18" s="356">
        <f>SUM(F17:F17)</f>
        <v>70000</v>
      </c>
      <c r="G18" s="357"/>
      <c r="H18" s="233">
        <f>SUM(H17:H17)</f>
        <v>70000</v>
      </c>
      <c r="I18" s="234"/>
      <c r="J18" s="233">
        <f>SUM(J17:J17)</f>
        <v>70000</v>
      </c>
      <c r="K18" s="234"/>
      <c r="L18" s="233">
        <f>SUM(L17:L17)</f>
        <v>70000</v>
      </c>
      <c r="M18" s="234"/>
      <c r="N18" s="233">
        <f>SUM(N17:N17)</f>
        <v>70000</v>
      </c>
      <c r="O18" s="234"/>
    </row>
    <row r="19" spans="1:16" ht="15.75" thickTop="1" x14ac:dyDescent="0.25">
      <c r="A19" s="207" t="s">
        <v>135</v>
      </c>
      <c r="B19" s="248" t="s">
        <v>477</v>
      </c>
      <c r="C19" s="37">
        <v>4111</v>
      </c>
      <c r="D19" s="48">
        <v>0</v>
      </c>
      <c r="E19" s="51"/>
      <c r="F19" s="358">
        <v>0</v>
      </c>
      <c r="G19" s="360"/>
      <c r="H19" s="48">
        <v>0</v>
      </c>
      <c r="I19" s="51"/>
      <c r="J19" s="48">
        <v>0</v>
      </c>
      <c r="K19" s="51"/>
      <c r="L19" s="48">
        <v>0</v>
      </c>
      <c r="M19" s="51"/>
      <c r="N19" s="332">
        <v>48000</v>
      </c>
      <c r="O19" s="51"/>
      <c r="P19" s="435">
        <v>48000</v>
      </c>
    </row>
    <row r="20" spans="1:16" x14ac:dyDescent="0.25">
      <c r="A20" s="207" t="s">
        <v>136</v>
      </c>
      <c r="B20" s="138" t="s">
        <v>465</v>
      </c>
      <c r="C20" s="6">
        <v>4111</v>
      </c>
      <c r="D20" s="48">
        <v>0</v>
      </c>
      <c r="E20" s="45"/>
      <c r="F20" s="358">
        <v>21633.1</v>
      </c>
      <c r="G20" s="353"/>
      <c r="H20" s="48">
        <v>21633.1</v>
      </c>
      <c r="I20" s="45"/>
      <c r="J20" s="48">
        <v>21633.1</v>
      </c>
      <c r="K20" s="45"/>
      <c r="L20" s="48">
        <v>21633.1</v>
      </c>
      <c r="M20" s="45"/>
      <c r="N20" s="48">
        <v>21633.1</v>
      </c>
      <c r="O20" s="45"/>
    </row>
    <row r="21" spans="1:16" x14ac:dyDescent="0.25">
      <c r="A21" s="207" t="s">
        <v>137</v>
      </c>
      <c r="B21" s="249" t="s">
        <v>396</v>
      </c>
      <c r="C21" s="37">
        <v>4112</v>
      </c>
      <c r="D21" s="52">
        <v>92900</v>
      </c>
      <c r="E21" s="53"/>
      <c r="F21" s="358">
        <v>92900</v>
      </c>
      <c r="G21" s="359"/>
      <c r="H21" s="48">
        <v>92900</v>
      </c>
      <c r="I21" s="53"/>
      <c r="J21" s="48">
        <v>92900</v>
      </c>
      <c r="K21" s="53"/>
      <c r="L21" s="48">
        <v>92900</v>
      </c>
      <c r="M21" s="53"/>
      <c r="N21" s="48">
        <v>92900</v>
      </c>
      <c r="O21" s="53"/>
    </row>
    <row r="22" spans="1:16" x14ac:dyDescent="0.25">
      <c r="A22" s="207" t="s">
        <v>128</v>
      </c>
      <c r="B22" s="249" t="s">
        <v>326</v>
      </c>
      <c r="C22" s="37">
        <v>4116</v>
      </c>
      <c r="D22" s="52">
        <v>0</v>
      </c>
      <c r="E22" s="53"/>
      <c r="F22" s="358">
        <v>0</v>
      </c>
      <c r="G22" s="359"/>
      <c r="H22" s="48">
        <v>0</v>
      </c>
      <c r="I22" s="53"/>
      <c r="J22" s="48">
        <v>0</v>
      </c>
      <c r="K22" s="53"/>
      <c r="L22" s="48">
        <v>0</v>
      </c>
      <c r="M22" s="53"/>
      <c r="N22" s="48">
        <v>0</v>
      </c>
      <c r="O22" s="53"/>
    </row>
    <row r="23" spans="1:16" x14ac:dyDescent="0.25">
      <c r="A23" s="207" t="s">
        <v>138</v>
      </c>
      <c r="B23" s="250" t="s">
        <v>456</v>
      </c>
      <c r="C23" s="37">
        <v>4116</v>
      </c>
      <c r="D23" s="52">
        <v>0</v>
      </c>
      <c r="E23" s="49"/>
      <c r="F23" s="358">
        <v>0</v>
      </c>
      <c r="G23" s="361"/>
      <c r="H23" s="48">
        <v>0</v>
      </c>
      <c r="I23" s="49"/>
      <c r="J23" s="48">
        <v>0</v>
      </c>
      <c r="K23" s="49"/>
      <c r="L23" s="48">
        <v>0</v>
      </c>
      <c r="M23" s="49"/>
      <c r="N23" s="48">
        <v>0</v>
      </c>
      <c r="O23" s="49"/>
    </row>
    <row r="24" spans="1:16" x14ac:dyDescent="0.25">
      <c r="A24" s="207" t="s">
        <v>139</v>
      </c>
      <c r="B24" s="250" t="s">
        <v>403</v>
      </c>
      <c r="C24" s="37">
        <v>4116</v>
      </c>
      <c r="D24" s="52">
        <v>0</v>
      </c>
      <c r="E24" s="51"/>
      <c r="F24" s="358">
        <v>0</v>
      </c>
      <c r="G24" s="360"/>
      <c r="H24" s="48">
        <v>0</v>
      </c>
      <c r="I24" s="51"/>
      <c r="J24" s="48">
        <v>0</v>
      </c>
      <c r="K24" s="51"/>
      <c r="L24" s="48">
        <v>0</v>
      </c>
      <c r="M24" s="51"/>
      <c r="N24" s="48">
        <v>0</v>
      </c>
      <c r="O24" s="51"/>
    </row>
    <row r="25" spans="1:16" x14ac:dyDescent="0.25">
      <c r="A25" s="207" t="s">
        <v>140</v>
      </c>
      <c r="B25" s="250" t="s">
        <v>14</v>
      </c>
      <c r="C25" s="37">
        <v>4122</v>
      </c>
      <c r="D25" s="52">
        <v>0</v>
      </c>
      <c r="E25" s="53"/>
      <c r="F25" s="358">
        <v>0</v>
      </c>
      <c r="G25" s="359"/>
      <c r="H25" s="48">
        <v>0</v>
      </c>
      <c r="I25" s="53"/>
      <c r="J25" s="48">
        <v>40000</v>
      </c>
      <c r="K25" s="338"/>
      <c r="L25" s="48">
        <v>40000</v>
      </c>
      <c r="M25" s="338"/>
      <c r="N25" s="48">
        <v>40000</v>
      </c>
      <c r="O25" s="338"/>
    </row>
    <row r="26" spans="1:16" x14ac:dyDescent="0.25">
      <c r="A26" s="207" t="s">
        <v>141</v>
      </c>
      <c r="B26" s="250" t="s">
        <v>73</v>
      </c>
      <c r="C26" s="251">
        <v>4122</v>
      </c>
      <c r="D26" s="57">
        <v>0</v>
      </c>
      <c r="E26" s="53"/>
      <c r="F26" s="362">
        <v>0</v>
      </c>
      <c r="G26" s="359"/>
      <c r="H26" s="273">
        <v>0</v>
      </c>
      <c r="I26" s="53"/>
      <c r="J26" s="273">
        <v>0</v>
      </c>
      <c r="K26" s="53"/>
      <c r="L26" s="273">
        <v>0</v>
      </c>
      <c r="M26" s="53"/>
      <c r="N26" s="273">
        <v>0</v>
      </c>
      <c r="O26" s="53"/>
    </row>
    <row r="27" spans="1:16" x14ac:dyDescent="0.25">
      <c r="A27" s="207" t="s">
        <v>142</v>
      </c>
      <c r="B27" s="250" t="s">
        <v>318</v>
      </c>
      <c r="C27" s="252">
        <v>4122</v>
      </c>
      <c r="D27" s="52">
        <v>0</v>
      </c>
      <c r="E27" s="53"/>
      <c r="F27" s="358">
        <v>0</v>
      </c>
      <c r="G27" s="359"/>
      <c r="H27" s="48">
        <v>0</v>
      </c>
      <c r="I27" s="53"/>
      <c r="J27" s="48">
        <v>0</v>
      </c>
      <c r="K27" s="53"/>
      <c r="L27" s="48">
        <v>0</v>
      </c>
      <c r="M27" s="53"/>
      <c r="N27" s="48">
        <v>0</v>
      </c>
      <c r="O27" s="53"/>
    </row>
    <row r="28" spans="1:16" x14ac:dyDescent="0.25">
      <c r="A28" s="207" t="s">
        <v>143</v>
      </c>
      <c r="B28" s="250" t="s">
        <v>460</v>
      </c>
      <c r="C28" s="37">
        <v>4122</v>
      </c>
      <c r="D28" s="52">
        <v>30000</v>
      </c>
      <c r="E28" s="49"/>
      <c r="F28" s="358">
        <v>30000</v>
      </c>
      <c r="G28" s="361"/>
      <c r="H28" s="48">
        <v>30000</v>
      </c>
      <c r="I28" s="49"/>
      <c r="J28" s="48">
        <v>30000</v>
      </c>
      <c r="K28" s="49"/>
      <c r="L28" s="48">
        <v>30000</v>
      </c>
      <c r="M28" s="49"/>
      <c r="N28" s="48">
        <v>30000</v>
      </c>
      <c r="O28" s="49"/>
    </row>
    <row r="29" spans="1:16" x14ac:dyDescent="0.25">
      <c r="A29" s="207" t="s">
        <v>144</v>
      </c>
      <c r="B29" s="250" t="s">
        <v>366</v>
      </c>
      <c r="C29" s="37">
        <v>4122</v>
      </c>
      <c r="D29" s="52">
        <v>0</v>
      </c>
      <c r="E29" s="49"/>
      <c r="F29" s="358">
        <v>0</v>
      </c>
      <c r="G29" s="361"/>
      <c r="H29" s="48">
        <v>0</v>
      </c>
      <c r="I29" s="49"/>
      <c r="J29" s="48">
        <v>0</v>
      </c>
      <c r="K29" s="49"/>
      <c r="L29" s="48">
        <v>0</v>
      </c>
      <c r="M29" s="49"/>
      <c r="N29" s="48">
        <v>0</v>
      </c>
      <c r="O29" s="49"/>
    </row>
    <row r="30" spans="1:16" x14ac:dyDescent="0.25">
      <c r="A30" s="207" t="s">
        <v>145</v>
      </c>
      <c r="B30" s="250" t="s">
        <v>372</v>
      </c>
      <c r="C30" s="253">
        <v>4122</v>
      </c>
      <c r="D30" s="48">
        <v>0</v>
      </c>
      <c r="E30" s="53"/>
      <c r="F30" s="358">
        <v>0</v>
      </c>
      <c r="G30" s="359"/>
      <c r="H30" s="48">
        <v>10000</v>
      </c>
      <c r="I30" s="53"/>
      <c r="J30" s="48">
        <v>10000</v>
      </c>
      <c r="K30" s="53"/>
      <c r="L30" s="48">
        <v>10000</v>
      </c>
      <c r="M30" s="53"/>
      <c r="N30" s="48">
        <v>10000</v>
      </c>
      <c r="O30" s="53"/>
    </row>
    <row r="31" spans="1:16" x14ac:dyDescent="0.25">
      <c r="A31" s="207" t="s">
        <v>146</v>
      </c>
      <c r="B31" s="250" t="s">
        <v>461</v>
      </c>
      <c r="C31" s="37">
        <v>4129</v>
      </c>
      <c r="D31" s="48">
        <v>10000</v>
      </c>
      <c r="E31" s="53"/>
      <c r="F31" s="358">
        <v>10000</v>
      </c>
      <c r="G31" s="359"/>
      <c r="H31" s="48">
        <v>10000</v>
      </c>
      <c r="I31" s="53"/>
      <c r="J31" s="48">
        <v>10000</v>
      </c>
      <c r="K31" s="53"/>
      <c r="L31" s="48">
        <v>10000</v>
      </c>
      <c r="M31" s="53"/>
      <c r="N31" s="48">
        <v>10000</v>
      </c>
      <c r="O31" s="53"/>
    </row>
    <row r="32" spans="1:16" x14ac:dyDescent="0.25">
      <c r="A32" s="207" t="s">
        <v>147</v>
      </c>
      <c r="B32" s="254" t="s">
        <v>368</v>
      </c>
      <c r="C32" s="255">
        <v>4222</v>
      </c>
      <c r="D32" s="52">
        <v>0</v>
      </c>
      <c r="E32" s="49"/>
      <c r="F32" s="358">
        <v>0</v>
      </c>
      <c r="G32" s="361"/>
      <c r="H32" s="48">
        <v>114000</v>
      </c>
      <c r="I32" s="49"/>
      <c r="J32" s="48">
        <v>114000</v>
      </c>
      <c r="K32" s="49"/>
      <c r="L32" s="48">
        <v>114000</v>
      </c>
      <c r="M32" s="49"/>
      <c r="N32" s="48">
        <v>114000</v>
      </c>
      <c r="O32" s="49"/>
    </row>
    <row r="33" spans="1:15" ht="15.75" thickBot="1" x14ac:dyDescent="0.3">
      <c r="A33" s="207" t="s">
        <v>148</v>
      </c>
      <c r="B33" s="256" t="s">
        <v>373</v>
      </c>
      <c r="C33" s="257">
        <v>4222</v>
      </c>
      <c r="D33" s="57">
        <v>0</v>
      </c>
      <c r="E33" s="258"/>
      <c r="F33" s="362">
        <v>0</v>
      </c>
      <c r="G33" s="363"/>
      <c r="H33" s="273">
        <v>0</v>
      </c>
      <c r="I33" s="258"/>
      <c r="J33" s="273">
        <v>0</v>
      </c>
      <c r="K33" s="258"/>
      <c r="L33" s="273">
        <v>0</v>
      </c>
      <c r="M33" s="258"/>
      <c r="N33" s="273">
        <v>0</v>
      </c>
      <c r="O33" s="258"/>
    </row>
    <row r="34" spans="1:15" ht="16.5" thickTop="1" thickBot="1" x14ac:dyDescent="0.3">
      <c r="A34" s="207" t="s">
        <v>149</v>
      </c>
      <c r="B34" s="216" t="s">
        <v>81</v>
      </c>
      <c r="C34" s="232"/>
      <c r="D34" s="233">
        <f>SUM(D19:D33)</f>
        <v>132900</v>
      </c>
      <c r="E34" s="234"/>
      <c r="F34" s="356">
        <f>SUM(F19:F33)</f>
        <v>154533.1</v>
      </c>
      <c r="G34" s="357"/>
      <c r="H34" s="233">
        <f>SUM(H19:H33)</f>
        <v>278533.09999999998</v>
      </c>
      <c r="I34" s="234"/>
      <c r="J34" s="233">
        <f>SUM(J19:J33)</f>
        <v>318533.09999999998</v>
      </c>
      <c r="K34" s="234"/>
      <c r="L34" s="233">
        <f>SUM(L19:L33)</f>
        <v>318533.09999999998</v>
      </c>
      <c r="M34" s="234"/>
      <c r="N34" s="233">
        <f>SUM(N19:N33)</f>
        <v>366533.1</v>
      </c>
      <c r="O34" s="234"/>
    </row>
    <row r="35" spans="1:15" ht="16.5" thickTop="1" thickBot="1" x14ac:dyDescent="0.3">
      <c r="A35" s="207" t="s">
        <v>150</v>
      </c>
      <c r="B35" s="259" t="s">
        <v>377</v>
      </c>
      <c r="C35" s="252">
        <v>5169</v>
      </c>
      <c r="D35" s="112">
        <v>0</v>
      </c>
      <c r="E35" s="67">
        <v>500</v>
      </c>
      <c r="F35" s="364">
        <v>0</v>
      </c>
      <c r="G35" s="365">
        <v>500</v>
      </c>
      <c r="H35" s="112">
        <v>0</v>
      </c>
      <c r="I35" s="67">
        <v>500</v>
      </c>
      <c r="J35" s="112">
        <v>0</v>
      </c>
      <c r="K35" s="67">
        <v>500</v>
      </c>
      <c r="L35" s="112">
        <v>0</v>
      </c>
      <c r="M35" s="67">
        <v>500</v>
      </c>
      <c r="N35" s="112">
        <v>0</v>
      </c>
      <c r="O35" s="67">
        <v>500</v>
      </c>
    </row>
    <row r="36" spans="1:15" ht="16.5" thickTop="1" thickBot="1" x14ac:dyDescent="0.3">
      <c r="A36" s="207" t="s">
        <v>151</v>
      </c>
      <c r="B36" s="216" t="s">
        <v>376</v>
      </c>
      <c r="C36" s="226"/>
      <c r="D36" s="227">
        <f t="shared" ref="D36:E36" si="0">SUM(D35)</f>
        <v>0</v>
      </c>
      <c r="E36" s="228">
        <f t="shared" si="0"/>
        <v>500</v>
      </c>
      <c r="F36" s="366">
        <f t="shared" ref="F36:M36" si="1">SUM(F35)</f>
        <v>0</v>
      </c>
      <c r="G36" s="367">
        <f t="shared" si="1"/>
        <v>500</v>
      </c>
      <c r="H36" s="227">
        <f t="shared" si="1"/>
        <v>0</v>
      </c>
      <c r="I36" s="228">
        <f t="shared" si="1"/>
        <v>500</v>
      </c>
      <c r="J36" s="227">
        <f t="shared" si="1"/>
        <v>0</v>
      </c>
      <c r="K36" s="228">
        <f t="shared" si="1"/>
        <v>500</v>
      </c>
      <c r="L36" s="227">
        <f t="shared" si="1"/>
        <v>0</v>
      </c>
      <c r="M36" s="228">
        <f t="shared" si="1"/>
        <v>500</v>
      </c>
      <c r="N36" s="227">
        <f t="shared" ref="N36:O36" si="2">SUM(N35)</f>
        <v>0</v>
      </c>
      <c r="O36" s="228">
        <f t="shared" si="2"/>
        <v>500</v>
      </c>
    </row>
    <row r="37" spans="1:15" ht="15.75" thickTop="1" x14ac:dyDescent="0.25">
      <c r="A37" s="207" t="s">
        <v>152</v>
      </c>
      <c r="B37" s="260" t="s">
        <v>324</v>
      </c>
      <c r="C37" s="261" t="s">
        <v>15</v>
      </c>
      <c r="D37" s="262">
        <v>0</v>
      </c>
      <c r="E37" s="59">
        <v>1000</v>
      </c>
      <c r="F37" s="368">
        <v>0</v>
      </c>
      <c r="G37" s="369">
        <v>1000</v>
      </c>
      <c r="H37" s="262">
        <v>0</v>
      </c>
      <c r="I37" s="59">
        <v>1000</v>
      </c>
      <c r="J37" s="262">
        <v>0</v>
      </c>
      <c r="K37" s="59">
        <v>1000</v>
      </c>
      <c r="L37" s="262">
        <v>0</v>
      </c>
      <c r="M37" s="59">
        <v>1000</v>
      </c>
      <c r="N37" s="262">
        <v>0</v>
      </c>
      <c r="O37" s="59">
        <v>1000</v>
      </c>
    </row>
    <row r="38" spans="1:15" ht="15.75" thickBot="1" x14ac:dyDescent="0.3">
      <c r="A38" s="207" t="s">
        <v>153</v>
      </c>
      <c r="B38" s="263" t="s">
        <v>263</v>
      </c>
      <c r="C38" s="255">
        <v>5156.5168999999996</v>
      </c>
      <c r="D38" s="264">
        <v>0</v>
      </c>
      <c r="E38" s="61">
        <v>3000</v>
      </c>
      <c r="F38" s="370">
        <v>0</v>
      </c>
      <c r="G38" s="371">
        <v>3000</v>
      </c>
      <c r="H38" s="264">
        <v>0</v>
      </c>
      <c r="I38" s="61">
        <v>3000</v>
      </c>
      <c r="J38" s="264">
        <v>0</v>
      </c>
      <c r="K38" s="61">
        <v>3000</v>
      </c>
      <c r="L38" s="264">
        <v>0</v>
      </c>
      <c r="M38" s="61">
        <v>3000</v>
      </c>
      <c r="N38" s="264">
        <v>0</v>
      </c>
      <c r="O38" s="61">
        <v>3000</v>
      </c>
    </row>
    <row r="39" spans="1:15" ht="16.5" thickTop="1" thickBot="1" x14ac:dyDescent="0.3">
      <c r="A39" s="207" t="s">
        <v>154</v>
      </c>
      <c r="B39" s="216" t="s">
        <v>83</v>
      </c>
      <c r="C39" s="230"/>
      <c r="D39" s="235">
        <f t="shared" ref="D39:M39" si="3">SUM(D37:D38)</f>
        <v>0</v>
      </c>
      <c r="E39" s="236">
        <f t="shared" si="3"/>
        <v>4000</v>
      </c>
      <c r="F39" s="372">
        <f t="shared" si="3"/>
        <v>0</v>
      </c>
      <c r="G39" s="373">
        <f t="shared" si="3"/>
        <v>4000</v>
      </c>
      <c r="H39" s="235">
        <f t="shared" si="3"/>
        <v>0</v>
      </c>
      <c r="I39" s="236">
        <f t="shared" si="3"/>
        <v>4000</v>
      </c>
      <c r="J39" s="235">
        <f t="shared" si="3"/>
        <v>0</v>
      </c>
      <c r="K39" s="236">
        <f t="shared" si="3"/>
        <v>4000</v>
      </c>
      <c r="L39" s="235">
        <f t="shared" si="3"/>
        <v>0</v>
      </c>
      <c r="M39" s="236">
        <f t="shared" si="3"/>
        <v>4000</v>
      </c>
      <c r="N39" s="235">
        <f t="shared" ref="N39:O39" si="4">SUM(N37:N38)</f>
        <v>0</v>
      </c>
      <c r="O39" s="236">
        <f t="shared" si="4"/>
        <v>4000</v>
      </c>
    </row>
    <row r="40" spans="1:15" ht="15.75" thickTop="1" x14ac:dyDescent="0.25">
      <c r="A40" s="207" t="s">
        <v>155</v>
      </c>
      <c r="B40" s="260" t="s">
        <v>264</v>
      </c>
      <c r="C40" s="261">
        <v>2112</v>
      </c>
      <c r="D40" s="62">
        <v>45000</v>
      </c>
      <c r="E40" s="72"/>
      <c r="F40" s="374">
        <v>45000</v>
      </c>
      <c r="G40" s="375"/>
      <c r="H40" s="62">
        <v>45000</v>
      </c>
      <c r="I40" s="72"/>
      <c r="J40" s="62">
        <v>45000</v>
      </c>
      <c r="K40" s="72"/>
      <c r="L40" s="62">
        <v>45000</v>
      </c>
      <c r="M40" s="72"/>
      <c r="N40" s="62">
        <v>45000</v>
      </c>
      <c r="O40" s="72"/>
    </row>
    <row r="41" spans="1:15" ht="15.75" thickBot="1" x14ac:dyDescent="0.3">
      <c r="A41" s="207" t="s">
        <v>156</v>
      </c>
      <c r="B41" s="263" t="s">
        <v>268</v>
      </c>
      <c r="C41" s="255" t="s">
        <v>16</v>
      </c>
      <c r="D41" s="111"/>
      <c r="E41" s="49">
        <v>45000</v>
      </c>
      <c r="F41" s="376"/>
      <c r="G41" s="361">
        <v>45000</v>
      </c>
      <c r="H41" s="111"/>
      <c r="I41" s="49">
        <v>45000</v>
      </c>
      <c r="J41" s="111"/>
      <c r="K41" s="49">
        <v>45000</v>
      </c>
      <c r="L41" s="111"/>
      <c r="M41" s="49">
        <v>45000</v>
      </c>
      <c r="N41" s="111"/>
      <c r="O41" s="49">
        <v>45000</v>
      </c>
    </row>
    <row r="42" spans="1:15" ht="16.5" thickTop="1" thickBot="1" x14ac:dyDescent="0.3">
      <c r="A42" s="207" t="s">
        <v>157</v>
      </c>
      <c r="B42" s="216" t="s">
        <v>84</v>
      </c>
      <c r="C42" s="232"/>
      <c r="D42" s="233">
        <f t="shared" ref="D42:M42" si="5">SUM(D40:D41)</f>
        <v>45000</v>
      </c>
      <c r="E42" s="234">
        <f t="shared" si="5"/>
        <v>45000</v>
      </c>
      <c r="F42" s="356">
        <f t="shared" si="5"/>
        <v>45000</v>
      </c>
      <c r="G42" s="357">
        <f t="shared" si="5"/>
        <v>45000</v>
      </c>
      <c r="H42" s="233">
        <f t="shared" si="5"/>
        <v>45000</v>
      </c>
      <c r="I42" s="234">
        <f t="shared" si="5"/>
        <v>45000</v>
      </c>
      <c r="J42" s="233">
        <f t="shared" si="5"/>
        <v>45000</v>
      </c>
      <c r="K42" s="234">
        <f t="shared" si="5"/>
        <v>45000</v>
      </c>
      <c r="L42" s="233">
        <f t="shared" si="5"/>
        <v>45000</v>
      </c>
      <c r="M42" s="234">
        <f t="shared" si="5"/>
        <v>45000</v>
      </c>
      <c r="N42" s="233">
        <f t="shared" ref="N42:O42" si="6">SUM(N40:N41)</f>
        <v>45000</v>
      </c>
      <c r="O42" s="234">
        <f t="shared" si="6"/>
        <v>45000</v>
      </c>
    </row>
    <row r="43" spans="1:15" ht="15.75" thickTop="1" x14ac:dyDescent="0.25">
      <c r="A43" s="207" t="s">
        <v>158</v>
      </c>
      <c r="B43" s="144" t="s">
        <v>321</v>
      </c>
      <c r="C43" s="269" t="s">
        <v>316</v>
      </c>
      <c r="D43" s="62">
        <v>2000</v>
      </c>
      <c r="E43" s="270">
        <v>4000000</v>
      </c>
      <c r="F43" s="374">
        <v>9020</v>
      </c>
      <c r="G43" s="377">
        <v>4000000</v>
      </c>
      <c r="H43" s="62">
        <v>9020</v>
      </c>
      <c r="I43" s="270">
        <v>4000000</v>
      </c>
      <c r="J43" s="62">
        <v>9020</v>
      </c>
      <c r="K43" s="270">
        <v>3979000</v>
      </c>
      <c r="L43" s="62">
        <v>9020</v>
      </c>
      <c r="M43" s="270">
        <v>3979000</v>
      </c>
      <c r="N43" s="62">
        <v>9020</v>
      </c>
      <c r="O43" s="270">
        <v>3979000</v>
      </c>
    </row>
    <row r="44" spans="1:15" x14ac:dyDescent="0.25">
      <c r="A44" s="207" t="s">
        <v>159</v>
      </c>
      <c r="B44" s="259" t="s">
        <v>266</v>
      </c>
      <c r="C44" s="252" t="s">
        <v>17</v>
      </c>
      <c r="D44" s="112"/>
      <c r="E44" s="67">
        <v>40000</v>
      </c>
      <c r="F44" s="364"/>
      <c r="G44" s="365">
        <v>100000</v>
      </c>
      <c r="H44" s="112"/>
      <c r="I44" s="67">
        <v>100000</v>
      </c>
      <c r="J44" s="112"/>
      <c r="K44" s="67">
        <v>106000</v>
      </c>
      <c r="L44" s="112"/>
      <c r="M44" s="67">
        <v>106000</v>
      </c>
      <c r="N44" s="112"/>
      <c r="O44" s="67">
        <v>106000</v>
      </c>
    </row>
    <row r="45" spans="1:15" x14ac:dyDescent="0.25">
      <c r="A45" s="207" t="s">
        <v>160</v>
      </c>
      <c r="B45" s="265" t="s">
        <v>18</v>
      </c>
      <c r="C45" s="37" t="s">
        <v>19</v>
      </c>
      <c r="D45" s="48"/>
      <c r="E45" s="53">
        <v>300000</v>
      </c>
      <c r="F45" s="358"/>
      <c r="G45" s="359">
        <v>280000</v>
      </c>
      <c r="H45" s="48"/>
      <c r="I45" s="53">
        <v>280000</v>
      </c>
      <c r="J45" s="48"/>
      <c r="K45" s="53">
        <v>295000</v>
      </c>
      <c r="L45" s="48"/>
      <c r="M45" s="53">
        <v>295000</v>
      </c>
      <c r="N45" s="48"/>
      <c r="O45" s="53">
        <v>295000</v>
      </c>
    </row>
    <row r="46" spans="1:15" ht="15.75" thickBot="1" x14ac:dyDescent="0.3">
      <c r="A46" s="207" t="s">
        <v>161</v>
      </c>
      <c r="B46" s="169" t="s">
        <v>402</v>
      </c>
      <c r="C46" s="254" t="s">
        <v>401</v>
      </c>
      <c r="D46" s="68"/>
      <c r="E46" s="69">
        <v>30000</v>
      </c>
      <c r="F46" s="378"/>
      <c r="G46" s="379">
        <v>30000</v>
      </c>
      <c r="H46" s="68"/>
      <c r="I46" s="69">
        <v>30000</v>
      </c>
      <c r="J46" s="68"/>
      <c r="K46" s="69">
        <v>30000</v>
      </c>
      <c r="L46" s="68"/>
      <c r="M46" s="69">
        <v>30000</v>
      </c>
      <c r="N46" s="68"/>
      <c r="O46" s="69">
        <v>30000</v>
      </c>
    </row>
    <row r="47" spans="1:15" ht="15.75" customHeight="1" thickTop="1" thickBot="1" x14ac:dyDescent="0.3">
      <c r="A47" s="207" t="s">
        <v>162</v>
      </c>
      <c r="B47" s="216" t="s">
        <v>85</v>
      </c>
      <c r="C47" s="232"/>
      <c r="D47" s="233">
        <f>SUM(D43:D45)</f>
        <v>2000</v>
      </c>
      <c r="E47" s="234">
        <f>SUM(E43:E46)</f>
        <v>4370000</v>
      </c>
      <c r="F47" s="356">
        <f>SUM(F43:F45)</f>
        <v>9020</v>
      </c>
      <c r="G47" s="357">
        <f>SUM(G43:G46)</f>
        <v>4410000</v>
      </c>
      <c r="H47" s="233">
        <f>SUM(H43:H45)</f>
        <v>9020</v>
      </c>
      <c r="I47" s="234">
        <f>SUM(I43:I46)</f>
        <v>4410000</v>
      </c>
      <c r="J47" s="233">
        <f>SUM(J43:J45)</f>
        <v>9020</v>
      </c>
      <c r="K47" s="234">
        <f>SUM(K43:K46)</f>
        <v>4410000</v>
      </c>
      <c r="L47" s="233">
        <f>SUM(L43:L45)</f>
        <v>9020</v>
      </c>
      <c r="M47" s="234">
        <f>SUM(M43:M46)</f>
        <v>4410000</v>
      </c>
      <c r="N47" s="233">
        <f>SUM(N43:N45)</f>
        <v>9020</v>
      </c>
      <c r="O47" s="234">
        <f>SUM(O43:O46)</f>
        <v>4410000</v>
      </c>
    </row>
    <row r="48" spans="1:15" ht="15.75" thickTop="1" x14ac:dyDescent="0.25">
      <c r="A48" s="207" t="s">
        <v>166</v>
      </c>
      <c r="B48" s="272" t="s">
        <v>75</v>
      </c>
      <c r="C48" s="269" t="s">
        <v>76</v>
      </c>
      <c r="D48" s="112"/>
      <c r="E48" s="72">
        <v>80000</v>
      </c>
      <c r="F48" s="364"/>
      <c r="G48" s="375">
        <v>80000</v>
      </c>
      <c r="H48" s="112"/>
      <c r="I48" s="72">
        <v>80000</v>
      </c>
      <c r="J48" s="112"/>
      <c r="K48" s="72">
        <v>120000</v>
      </c>
      <c r="L48" s="112"/>
      <c r="M48" s="72">
        <v>120000</v>
      </c>
      <c r="N48" s="112"/>
      <c r="O48" s="72">
        <v>120000</v>
      </c>
    </row>
    <row r="49" spans="1:16" x14ac:dyDescent="0.25">
      <c r="A49" s="207" t="s">
        <v>167</v>
      </c>
      <c r="B49" s="259" t="s">
        <v>400</v>
      </c>
      <c r="C49" s="257">
        <v>6121</v>
      </c>
      <c r="D49" s="273"/>
      <c r="E49" s="51">
        <v>50000</v>
      </c>
      <c r="F49" s="362"/>
      <c r="G49" s="360">
        <v>50000</v>
      </c>
      <c r="H49" s="273"/>
      <c r="I49" s="51">
        <v>50000</v>
      </c>
      <c r="J49" s="273"/>
      <c r="K49" s="51">
        <v>50000</v>
      </c>
      <c r="L49" s="273"/>
      <c r="M49" s="51">
        <v>50000</v>
      </c>
      <c r="N49" s="273"/>
      <c r="O49" s="51">
        <v>50000</v>
      </c>
    </row>
    <row r="50" spans="1:16" ht="15.75" thickBot="1" x14ac:dyDescent="0.3">
      <c r="A50" s="207" t="s">
        <v>168</v>
      </c>
      <c r="B50" s="271" t="s">
        <v>20</v>
      </c>
      <c r="C50" s="37">
        <v>6349</v>
      </c>
      <c r="D50" s="68">
        <v>0</v>
      </c>
      <c r="E50" s="69"/>
      <c r="F50" s="378">
        <v>0</v>
      </c>
      <c r="G50" s="379"/>
      <c r="H50" s="68">
        <v>0</v>
      </c>
      <c r="I50" s="69"/>
      <c r="J50" s="68">
        <v>0</v>
      </c>
      <c r="K50" s="69"/>
      <c r="L50" s="68">
        <v>0</v>
      </c>
      <c r="M50" s="69"/>
      <c r="N50" s="68">
        <v>0</v>
      </c>
      <c r="O50" s="69"/>
    </row>
    <row r="51" spans="1:16" ht="16.5" thickTop="1" thickBot="1" x14ac:dyDescent="0.3">
      <c r="A51" s="207" t="s">
        <v>169</v>
      </c>
      <c r="B51" s="216" t="s">
        <v>86</v>
      </c>
      <c r="C51" s="230"/>
      <c r="D51" s="227">
        <f>SUM(D48+D50)</f>
        <v>0</v>
      </c>
      <c r="E51" s="228">
        <f>SUM(E48+E50+E49)</f>
        <v>130000</v>
      </c>
      <c r="F51" s="366">
        <f>SUM(F48+F50)</f>
        <v>0</v>
      </c>
      <c r="G51" s="367">
        <f>SUM(G48+G50+G49)</f>
        <v>130000</v>
      </c>
      <c r="H51" s="227">
        <f>SUM(H48+H50)</f>
        <v>0</v>
      </c>
      <c r="I51" s="228">
        <f>SUM(I48+I50+I49)</f>
        <v>130000</v>
      </c>
      <c r="J51" s="227">
        <f>SUM(J48+J50)</f>
        <v>0</v>
      </c>
      <c r="K51" s="228">
        <f>SUM(K48+K50+K49)</f>
        <v>170000</v>
      </c>
      <c r="L51" s="227">
        <f>SUM(L48+L50)</f>
        <v>0</v>
      </c>
      <c r="M51" s="228">
        <f>SUM(M48+M50+M49)</f>
        <v>170000</v>
      </c>
      <c r="N51" s="227">
        <f>SUM(N48+N50)</f>
        <v>0</v>
      </c>
      <c r="O51" s="228">
        <f>SUM(O48+O50+O49)</f>
        <v>170000</v>
      </c>
    </row>
    <row r="52" spans="1:16" ht="15.75" thickTop="1" x14ac:dyDescent="0.25">
      <c r="A52" s="207" t="s">
        <v>132</v>
      </c>
      <c r="B52" s="260" t="s">
        <v>267</v>
      </c>
      <c r="C52" s="261">
        <v>5139</v>
      </c>
      <c r="D52" s="112"/>
      <c r="E52" s="72">
        <v>5000</v>
      </c>
      <c r="F52" s="364"/>
      <c r="G52" s="375">
        <v>5000</v>
      </c>
      <c r="H52" s="112"/>
      <c r="I52" s="72">
        <v>5000</v>
      </c>
      <c r="J52" s="112"/>
      <c r="K52" s="72">
        <v>5000</v>
      </c>
      <c r="L52" s="112"/>
      <c r="M52" s="72">
        <v>5000</v>
      </c>
      <c r="N52" s="112"/>
      <c r="O52" s="72">
        <v>5000</v>
      </c>
    </row>
    <row r="53" spans="1:16" ht="15.75" thickBot="1" x14ac:dyDescent="0.3">
      <c r="A53" s="207" t="s">
        <v>170</v>
      </c>
      <c r="B53" s="271" t="s">
        <v>378</v>
      </c>
      <c r="C53" s="37" t="s">
        <v>379</v>
      </c>
      <c r="D53" s="68"/>
      <c r="E53" s="69">
        <v>5000</v>
      </c>
      <c r="F53" s="378"/>
      <c r="G53" s="379">
        <v>5000</v>
      </c>
      <c r="H53" s="68"/>
      <c r="I53" s="69">
        <v>5000</v>
      </c>
      <c r="J53" s="68"/>
      <c r="K53" s="69">
        <v>5000</v>
      </c>
      <c r="L53" s="68"/>
      <c r="M53" s="69">
        <v>5000</v>
      </c>
      <c r="N53" s="68"/>
      <c r="O53" s="69">
        <v>5000</v>
      </c>
    </row>
    <row r="54" spans="1:16" ht="16.5" thickTop="1" thickBot="1" x14ac:dyDescent="0.3">
      <c r="A54" s="207" t="s">
        <v>171</v>
      </c>
      <c r="B54" s="216" t="s">
        <v>419</v>
      </c>
      <c r="C54" s="226"/>
      <c r="D54" s="227">
        <f t="shared" ref="D54:E54" si="7">SUM(D52:D53)</f>
        <v>0</v>
      </c>
      <c r="E54" s="228">
        <f t="shared" si="7"/>
        <v>10000</v>
      </c>
      <c r="F54" s="366">
        <f t="shared" ref="F54:M54" si="8">SUM(F52:F53)</f>
        <v>0</v>
      </c>
      <c r="G54" s="367">
        <f t="shared" si="8"/>
        <v>10000</v>
      </c>
      <c r="H54" s="227">
        <f t="shared" si="8"/>
        <v>0</v>
      </c>
      <c r="I54" s="228">
        <f t="shared" si="8"/>
        <v>10000</v>
      </c>
      <c r="J54" s="227">
        <f t="shared" si="8"/>
        <v>0</v>
      </c>
      <c r="K54" s="228">
        <f t="shared" si="8"/>
        <v>10000</v>
      </c>
      <c r="L54" s="227">
        <f t="shared" si="8"/>
        <v>0</v>
      </c>
      <c r="M54" s="228">
        <f t="shared" si="8"/>
        <v>10000</v>
      </c>
      <c r="N54" s="227">
        <f t="shared" ref="N54:O54" si="9">SUM(N52:N53)</f>
        <v>0</v>
      </c>
      <c r="O54" s="228">
        <f t="shared" si="9"/>
        <v>10000</v>
      </c>
    </row>
    <row r="55" spans="1:16" ht="15.75" thickTop="1" x14ac:dyDescent="0.25">
      <c r="A55" s="207" t="s">
        <v>172</v>
      </c>
      <c r="B55" s="268" t="s">
        <v>404</v>
      </c>
      <c r="C55" s="269" t="s">
        <v>405</v>
      </c>
      <c r="D55" s="62">
        <v>60000</v>
      </c>
      <c r="E55" s="270">
        <v>0</v>
      </c>
      <c r="F55" s="374">
        <v>60000</v>
      </c>
      <c r="G55" s="377">
        <v>0</v>
      </c>
      <c r="H55" s="62">
        <v>60000</v>
      </c>
      <c r="I55" s="270">
        <v>0</v>
      </c>
      <c r="J55" s="62">
        <v>60000</v>
      </c>
      <c r="K55" s="270">
        <v>0</v>
      </c>
      <c r="L55" s="62">
        <v>60000</v>
      </c>
      <c r="M55" s="270">
        <v>0</v>
      </c>
      <c r="N55" s="62">
        <v>60000</v>
      </c>
      <c r="O55" s="270">
        <v>0</v>
      </c>
    </row>
    <row r="56" spans="1:16" x14ac:dyDescent="0.25">
      <c r="A56" s="207" t="s">
        <v>173</v>
      </c>
      <c r="B56" s="259" t="s">
        <v>269</v>
      </c>
      <c r="C56" s="252" t="s">
        <v>21</v>
      </c>
      <c r="D56" s="112"/>
      <c r="E56" s="67">
        <v>30000</v>
      </c>
      <c r="F56" s="364"/>
      <c r="G56" s="365">
        <v>30000</v>
      </c>
      <c r="H56" s="112"/>
      <c r="I56" s="67">
        <v>30000</v>
      </c>
      <c r="J56" s="112"/>
      <c r="K56" s="67">
        <v>30000</v>
      </c>
      <c r="L56" s="112"/>
      <c r="M56" s="67">
        <v>30000</v>
      </c>
      <c r="N56" s="112"/>
      <c r="O56" s="67">
        <v>30000</v>
      </c>
    </row>
    <row r="57" spans="1:16" ht="15.75" thickBot="1" x14ac:dyDescent="0.3">
      <c r="A57" s="207" t="s">
        <v>163</v>
      </c>
      <c r="B57" s="265" t="s">
        <v>22</v>
      </c>
      <c r="C57" s="37">
        <v>5331</v>
      </c>
      <c r="D57" s="48"/>
      <c r="E57" s="53">
        <v>500000</v>
      </c>
      <c r="F57" s="358"/>
      <c r="G57" s="359">
        <v>500000</v>
      </c>
      <c r="H57" s="48"/>
      <c r="I57" s="53">
        <v>500000</v>
      </c>
      <c r="J57" s="48"/>
      <c r="K57" s="53">
        <v>500000</v>
      </c>
      <c r="L57" s="48"/>
      <c r="M57" s="359">
        <v>1105000</v>
      </c>
      <c r="N57" s="48"/>
      <c r="O57" s="359">
        <v>1105000</v>
      </c>
      <c r="P57" s="329"/>
    </row>
    <row r="58" spans="1:16" ht="16.5" thickTop="1" thickBot="1" x14ac:dyDescent="0.3">
      <c r="A58" s="207" t="s">
        <v>174</v>
      </c>
      <c r="B58" s="216" t="s">
        <v>87</v>
      </c>
      <c r="C58" s="226"/>
      <c r="D58" s="227">
        <f t="shared" ref="D58:M58" si="10">SUM(D55:D57)</f>
        <v>60000</v>
      </c>
      <c r="E58" s="228">
        <f t="shared" si="10"/>
        <v>530000</v>
      </c>
      <c r="F58" s="366">
        <f t="shared" si="10"/>
        <v>60000</v>
      </c>
      <c r="G58" s="367">
        <f t="shared" si="10"/>
        <v>530000</v>
      </c>
      <c r="H58" s="227">
        <f t="shared" si="10"/>
        <v>60000</v>
      </c>
      <c r="I58" s="228">
        <f t="shared" si="10"/>
        <v>530000</v>
      </c>
      <c r="J58" s="227">
        <f t="shared" si="10"/>
        <v>60000</v>
      </c>
      <c r="K58" s="228">
        <f t="shared" si="10"/>
        <v>530000</v>
      </c>
      <c r="L58" s="227">
        <f t="shared" si="10"/>
        <v>60000</v>
      </c>
      <c r="M58" s="228">
        <f t="shared" si="10"/>
        <v>1135000</v>
      </c>
      <c r="N58" s="227">
        <f t="shared" ref="N58:O58" si="11">SUM(N55:N57)</f>
        <v>60000</v>
      </c>
      <c r="O58" s="228">
        <f t="shared" si="11"/>
        <v>1135000</v>
      </c>
    </row>
    <row r="59" spans="1:16" ht="16.5" thickTop="1" thickBot="1" x14ac:dyDescent="0.3">
      <c r="A59" s="207" t="s">
        <v>175</v>
      </c>
      <c r="B59" s="259" t="s">
        <v>274</v>
      </c>
      <c r="C59" s="252">
        <v>5192</v>
      </c>
      <c r="D59" s="112"/>
      <c r="E59" s="67">
        <v>0</v>
      </c>
      <c r="F59" s="364"/>
      <c r="G59" s="365">
        <v>0</v>
      </c>
      <c r="H59" s="112"/>
      <c r="I59" s="67">
        <v>0</v>
      </c>
      <c r="J59" s="112"/>
      <c r="K59" s="67">
        <v>0</v>
      </c>
      <c r="L59" s="112"/>
      <c r="M59" s="67">
        <v>0</v>
      </c>
      <c r="N59" s="112"/>
      <c r="O59" s="67">
        <v>0</v>
      </c>
    </row>
    <row r="60" spans="1:16" ht="16.5" thickTop="1" thickBot="1" x14ac:dyDescent="0.3">
      <c r="A60" s="207" t="s">
        <v>176</v>
      </c>
      <c r="B60" s="216" t="s">
        <v>88</v>
      </c>
      <c r="C60" s="226"/>
      <c r="D60" s="227">
        <f t="shared" ref="D60:E60" si="12">SUM(D59)</f>
        <v>0</v>
      </c>
      <c r="E60" s="228">
        <f t="shared" si="12"/>
        <v>0</v>
      </c>
      <c r="F60" s="366">
        <f t="shared" ref="F60:M60" si="13">SUM(F59)</f>
        <v>0</v>
      </c>
      <c r="G60" s="367">
        <f t="shared" si="13"/>
        <v>0</v>
      </c>
      <c r="H60" s="227">
        <f t="shared" si="13"/>
        <v>0</v>
      </c>
      <c r="I60" s="228">
        <f t="shared" si="13"/>
        <v>0</v>
      </c>
      <c r="J60" s="227">
        <f t="shared" si="13"/>
        <v>0</v>
      </c>
      <c r="K60" s="228">
        <f t="shared" si="13"/>
        <v>0</v>
      </c>
      <c r="L60" s="227">
        <f t="shared" si="13"/>
        <v>0</v>
      </c>
      <c r="M60" s="228">
        <f t="shared" si="13"/>
        <v>0</v>
      </c>
      <c r="N60" s="227">
        <f t="shared" ref="N60:O60" si="14">SUM(N59)</f>
        <v>0</v>
      </c>
      <c r="O60" s="228">
        <f t="shared" si="14"/>
        <v>0</v>
      </c>
    </row>
    <row r="61" spans="1:16" ht="15.75" thickTop="1" x14ac:dyDescent="0.25">
      <c r="A61" s="207" t="s">
        <v>177</v>
      </c>
      <c r="B61" s="265" t="s">
        <v>399</v>
      </c>
      <c r="C61" s="253" t="s">
        <v>397</v>
      </c>
      <c r="D61" s="48">
        <v>10000</v>
      </c>
      <c r="E61" s="74"/>
      <c r="F61" s="358">
        <v>10000</v>
      </c>
      <c r="G61" s="359"/>
      <c r="H61" s="48">
        <v>10000</v>
      </c>
      <c r="I61" s="53"/>
      <c r="J61" s="48">
        <v>10000</v>
      </c>
      <c r="K61" s="53"/>
      <c r="L61" s="48">
        <v>10000</v>
      </c>
      <c r="M61" s="53"/>
      <c r="N61" s="48">
        <v>10000</v>
      </c>
      <c r="O61" s="53"/>
    </row>
    <row r="62" spans="1:16" x14ac:dyDescent="0.25">
      <c r="A62" s="207" t="s">
        <v>178</v>
      </c>
      <c r="B62" s="265" t="s">
        <v>298</v>
      </c>
      <c r="C62" s="37" t="s">
        <v>23</v>
      </c>
      <c r="D62" s="48"/>
      <c r="E62" s="74">
        <v>180000</v>
      </c>
      <c r="F62" s="358"/>
      <c r="G62" s="359">
        <v>176000</v>
      </c>
      <c r="H62" s="48"/>
      <c r="I62" s="53">
        <v>176000</v>
      </c>
      <c r="J62" s="48"/>
      <c r="K62" s="53">
        <v>176000</v>
      </c>
      <c r="L62" s="48"/>
      <c r="M62" s="53">
        <v>176000</v>
      </c>
      <c r="N62" s="48"/>
      <c r="O62" s="53">
        <v>176000</v>
      </c>
    </row>
    <row r="63" spans="1:16" x14ac:dyDescent="0.25">
      <c r="A63" s="207" t="s">
        <v>179</v>
      </c>
      <c r="B63" s="265" t="s">
        <v>275</v>
      </c>
      <c r="C63" s="37" t="s">
        <v>77</v>
      </c>
      <c r="D63" s="48"/>
      <c r="E63" s="74">
        <v>15000</v>
      </c>
      <c r="F63" s="358"/>
      <c r="G63" s="359">
        <v>19000</v>
      </c>
      <c r="H63" s="48"/>
      <c r="I63" s="53">
        <v>19000</v>
      </c>
      <c r="J63" s="48"/>
      <c r="K63" s="53">
        <v>19000</v>
      </c>
      <c r="L63" s="48"/>
      <c r="M63" s="53">
        <v>19000</v>
      </c>
      <c r="N63" s="48"/>
      <c r="O63" s="53">
        <v>19000</v>
      </c>
    </row>
    <row r="64" spans="1:16" ht="15.75" thickBot="1" x14ac:dyDescent="0.3">
      <c r="A64" s="207" t="s">
        <v>180</v>
      </c>
      <c r="B64" s="169" t="s">
        <v>24</v>
      </c>
      <c r="C64" s="266" t="s">
        <v>25</v>
      </c>
      <c r="D64" s="267"/>
      <c r="E64" s="74">
        <v>5000</v>
      </c>
      <c r="F64" s="380"/>
      <c r="G64" s="359">
        <v>5000</v>
      </c>
      <c r="H64" s="267"/>
      <c r="I64" s="53">
        <v>5000</v>
      </c>
      <c r="J64" s="267"/>
      <c r="K64" s="53">
        <v>5000</v>
      </c>
      <c r="L64" s="267"/>
      <c r="M64" s="53">
        <v>5000</v>
      </c>
      <c r="N64" s="267"/>
      <c r="O64" s="53">
        <v>5000</v>
      </c>
    </row>
    <row r="65" spans="1:15" ht="16.5" thickTop="1" thickBot="1" x14ac:dyDescent="0.3">
      <c r="A65" s="207" t="s">
        <v>181</v>
      </c>
      <c r="B65" s="216" t="s">
        <v>89</v>
      </c>
      <c r="C65" s="226"/>
      <c r="D65" s="227">
        <f t="shared" ref="D65:M65" si="15">SUM(D61:D64)</f>
        <v>10000</v>
      </c>
      <c r="E65" s="229">
        <f t="shared" si="15"/>
        <v>200000</v>
      </c>
      <c r="F65" s="366">
        <f t="shared" si="15"/>
        <v>10000</v>
      </c>
      <c r="G65" s="367">
        <f t="shared" si="15"/>
        <v>200000</v>
      </c>
      <c r="H65" s="227">
        <f t="shared" si="15"/>
        <v>10000</v>
      </c>
      <c r="I65" s="228">
        <f t="shared" si="15"/>
        <v>200000</v>
      </c>
      <c r="J65" s="227">
        <f t="shared" si="15"/>
        <v>10000</v>
      </c>
      <c r="K65" s="228">
        <f t="shared" si="15"/>
        <v>200000</v>
      </c>
      <c r="L65" s="227">
        <f t="shared" si="15"/>
        <v>10000</v>
      </c>
      <c r="M65" s="228">
        <f t="shared" si="15"/>
        <v>200000</v>
      </c>
      <c r="N65" s="227">
        <f t="shared" ref="N65:O65" si="16">SUM(N61:N64)</f>
        <v>10000</v>
      </c>
      <c r="O65" s="228">
        <f t="shared" si="16"/>
        <v>200000</v>
      </c>
    </row>
    <row r="66" spans="1:15" ht="15.75" thickTop="1" x14ac:dyDescent="0.25">
      <c r="A66" s="207" t="s">
        <v>182</v>
      </c>
      <c r="B66" s="274" t="s">
        <v>398</v>
      </c>
      <c r="C66" s="275" t="s">
        <v>397</v>
      </c>
      <c r="D66" s="262">
        <v>30000</v>
      </c>
      <c r="E66" s="76"/>
      <c r="F66" s="368">
        <v>30200</v>
      </c>
      <c r="G66" s="369"/>
      <c r="H66" s="262">
        <v>30200</v>
      </c>
      <c r="I66" s="59"/>
      <c r="J66" s="262">
        <v>30200</v>
      </c>
      <c r="K66" s="59"/>
      <c r="L66" s="262">
        <v>30200</v>
      </c>
      <c r="M66" s="59"/>
      <c r="N66" s="262">
        <v>30200</v>
      </c>
      <c r="O66" s="59"/>
    </row>
    <row r="67" spans="1:15" x14ac:dyDescent="0.25">
      <c r="A67" s="207" t="s">
        <v>183</v>
      </c>
      <c r="B67" s="265" t="s">
        <v>299</v>
      </c>
      <c r="C67" s="37" t="s">
        <v>327</v>
      </c>
      <c r="D67" s="48"/>
      <c r="E67" s="78">
        <v>0</v>
      </c>
      <c r="F67" s="358"/>
      <c r="G67" s="381">
        <v>0</v>
      </c>
      <c r="H67" s="48"/>
      <c r="I67" s="425">
        <v>0</v>
      </c>
      <c r="J67" s="48"/>
      <c r="K67" s="425">
        <v>0</v>
      </c>
      <c r="L67" s="48"/>
      <c r="M67" s="425">
        <v>0</v>
      </c>
      <c r="N67" s="48"/>
      <c r="O67" s="425">
        <v>0</v>
      </c>
    </row>
    <row r="68" spans="1:15" x14ac:dyDescent="0.25">
      <c r="A68" s="207" t="s">
        <v>165</v>
      </c>
      <c r="B68" s="265" t="s">
        <v>270</v>
      </c>
      <c r="C68" s="37" t="s">
        <v>26</v>
      </c>
      <c r="D68" s="48"/>
      <c r="E68" s="78">
        <v>40000</v>
      </c>
      <c r="F68" s="358"/>
      <c r="G68" s="381">
        <v>40000</v>
      </c>
      <c r="H68" s="48"/>
      <c r="I68" s="425">
        <v>40000</v>
      </c>
      <c r="J68" s="48"/>
      <c r="K68" s="425">
        <v>40000</v>
      </c>
      <c r="L68" s="48"/>
      <c r="M68" s="425">
        <v>40000</v>
      </c>
      <c r="N68" s="48"/>
      <c r="O68" s="425">
        <v>40000</v>
      </c>
    </row>
    <row r="69" spans="1:15" ht="15.75" thickBot="1" x14ac:dyDescent="0.3">
      <c r="A69" s="207" t="s">
        <v>184</v>
      </c>
      <c r="B69" s="276" t="s">
        <v>261</v>
      </c>
      <c r="C69" s="269" t="s">
        <v>259</v>
      </c>
      <c r="D69" s="79"/>
      <c r="E69" s="74">
        <v>55000</v>
      </c>
      <c r="F69" s="382"/>
      <c r="G69" s="359">
        <v>55000</v>
      </c>
      <c r="H69" s="79"/>
      <c r="I69" s="53">
        <v>55000</v>
      </c>
      <c r="J69" s="79"/>
      <c r="K69" s="53">
        <v>55000</v>
      </c>
      <c r="L69" s="79"/>
      <c r="M69" s="53">
        <v>55000</v>
      </c>
      <c r="N69" s="79"/>
      <c r="O69" s="53">
        <v>55000</v>
      </c>
    </row>
    <row r="70" spans="1:15" ht="16.5" thickTop="1" thickBot="1" x14ac:dyDescent="0.3">
      <c r="A70" s="207" t="s">
        <v>185</v>
      </c>
      <c r="B70" s="216" t="s">
        <v>90</v>
      </c>
      <c r="C70" s="230"/>
      <c r="D70" s="227">
        <f t="shared" ref="D70:M70" si="17">SUM(D66:D69)</f>
        <v>30000</v>
      </c>
      <c r="E70" s="229">
        <f t="shared" si="17"/>
        <v>95000</v>
      </c>
      <c r="F70" s="366">
        <f t="shared" si="17"/>
        <v>30200</v>
      </c>
      <c r="G70" s="367">
        <f t="shared" si="17"/>
        <v>95000</v>
      </c>
      <c r="H70" s="227">
        <f t="shared" si="17"/>
        <v>30200</v>
      </c>
      <c r="I70" s="228">
        <f t="shared" si="17"/>
        <v>95000</v>
      </c>
      <c r="J70" s="227">
        <f t="shared" si="17"/>
        <v>30200</v>
      </c>
      <c r="K70" s="228">
        <f t="shared" si="17"/>
        <v>95000</v>
      </c>
      <c r="L70" s="227">
        <f t="shared" si="17"/>
        <v>30200</v>
      </c>
      <c r="M70" s="228">
        <f t="shared" si="17"/>
        <v>95000</v>
      </c>
      <c r="N70" s="227">
        <f t="shared" ref="N70:O70" si="18">SUM(N66:N69)</f>
        <v>30200</v>
      </c>
      <c r="O70" s="228">
        <f t="shared" si="18"/>
        <v>95000</v>
      </c>
    </row>
    <row r="71" spans="1:15" ht="15.75" thickTop="1" x14ac:dyDescent="0.25">
      <c r="A71" s="207" t="s">
        <v>186</v>
      </c>
      <c r="B71" s="274" t="s">
        <v>260</v>
      </c>
      <c r="C71" s="275">
        <v>5021</v>
      </c>
      <c r="D71" s="262"/>
      <c r="E71" s="76">
        <v>3000</v>
      </c>
      <c r="F71" s="368"/>
      <c r="G71" s="369">
        <v>3000</v>
      </c>
      <c r="H71" s="262"/>
      <c r="I71" s="59">
        <v>3000</v>
      </c>
      <c r="J71" s="262"/>
      <c r="K71" s="59">
        <v>3000</v>
      </c>
      <c r="L71" s="262"/>
      <c r="M71" s="59">
        <v>3000</v>
      </c>
      <c r="N71" s="262"/>
      <c r="O71" s="59">
        <v>3000</v>
      </c>
    </row>
    <row r="72" spans="1:15" x14ac:dyDescent="0.25">
      <c r="A72" s="207" t="s">
        <v>187</v>
      </c>
      <c r="B72" s="265" t="s">
        <v>276</v>
      </c>
      <c r="C72" s="37" t="s">
        <v>29</v>
      </c>
      <c r="D72" s="48"/>
      <c r="E72" s="78">
        <v>1000</v>
      </c>
      <c r="F72" s="358"/>
      <c r="G72" s="381">
        <v>1000</v>
      </c>
      <c r="H72" s="48"/>
      <c r="I72" s="425">
        <v>1000</v>
      </c>
      <c r="J72" s="48"/>
      <c r="K72" s="425">
        <v>1000</v>
      </c>
      <c r="L72" s="48"/>
      <c r="M72" s="425">
        <v>1000</v>
      </c>
      <c r="N72" s="48"/>
      <c r="O72" s="425">
        <v>1000</v>
      </c>
    </row>
    <row r="73" spans="1:15" x14ac:dyDescent="0.25">
      <c r="A73" s="207" t="s">
        <v>188</v>
      </c>
      <c r="B73" s="265" t="s">
        <v>457</v>
      </c>
      <c r="C73" s="37">
        <v>5169</v>
      </c>
      <c r="D73" s="48"/>
      <c r="E73" s="78">
        <v>100000</v>
      </c>
      <c r="F73" s="358"/>
      <c r="G73" s="381">
        <v>100000</v>
      </c>
      <c r="H73" s="48"/>
      <c r="I73" s="425">
        <v>100000</v>
      </c>
      <c r="J73" s="48"/>
      <c r="K73" s="425">
        <v>100000</v>
      </c>
      <c r="L73" s="48"/>
      <c r="M73" s="425">
        <v>100000</v>
      </c>
      <c r="N73" s="48"/>
      <c r="O73" s="425">
        <v>100000</v>
      </c>
    </row>
    <row r="74" spans="1:15" x14ac:dyDescent="0.25">
      <c r="A74" s="207" t="s">
        <v>189</v>
      </c>
      <c r="B74" s="265" t="s">
        <v>28</v>
      </c>
      <c r="C74" s="37">
        <v>5199</v>
      </c>
      <c r="D74" s="48"/>
      <c r="E74" s="78">
        <v>10000</v>
      </c>
      <c r="F74" s="358"/>
      <c r="G74" s="381">
        <v>10000</v>
      </c>
      <c r="H74" s="48"/>
      <c r="I74" s="425">
        <v>10000</v>
      </c>
      <c r="J74" s="48"/>
      <c r="K74" s="425">
        <v>10000</v>
      </c>
      <c r="L74" s="48"/>
      <c r="M74" s="425">
        <v>10000</v>
      </c>
      <c r="N74" s="48"/>
      <c r="O74" s="425">
        <v>10000</v>
      </c>
    </row>
    <row r="75" spans="1:15" x14ac:dyDescent="0.25">
      <c r="A75" s="207" t="s">
        <v>190</v>
      </c>
      <c r="B75" s="265" t="s">
        <v>78</v>
      </c>
      <c r="C75" s="37" t="s">
        <v>27</v>
      </c>
      <c r="D75" s="48"/>
      <c r="E75" s="78">
        <v>3000</v>
      </c>
      <c r="F75" s="358"/>
      <c r="G75" s="381">
        <v>3000</v>
      </c>
      <c r="H75" s="48"/>
      <c r="I75" s="425">
        <v>3000</v>
      </c>
      <c r="J75" s="48"/>
      <c r="K75" s="425">
        <v>3000</v>
      </c>
      <c r="L75" s="48"/>
      <c r="M75" s="425">
        <v>3000</v>
      </c>
      <c r="N75" s="48"/>
      <c r="O75" s="425">
        <v>3000</v>
      </c>
    </row>
    <row r="76" spans="1:15" ht="15.75" thickBot="1" x14ac:dyDescent="0.3">
      <c r="A76" s="207" t="s">
        <v>191</v>
      </c>
      <c r="B76" s="277" t="s">
        <v>74</v>
      </c>
      <c r="C76" s="278">
        <v>5169</v>
      </c>
      <c r="D76" s="48"/>
      <c r="E76" s="78">
        <v>0</v>
      </c>
      <c r="F76" s="358"/>
      <c r="G76" s="381">
        <v>0</v>
      </c>
      <c r="H76" s="48"/>
      <c r="I76" s="425">
        <v>0</v>
      </c>
      <c r="J76" s="48"/>
      <c r="K76" s="425">
        <v>0</v>
      </c>
      <c r="L76" s="48"/>
      <c r="M76" s="425">
        <v>0</v>
      </c>
      <c r="N76" s="48"/>
      <c r="O76" s="425">
        <v>0</v>
      </c>
    </row>
    <row r="77" spans="1:15" ht="16.5" thickTop="1" thickBot="1" x14ac:dyDescent="0.3">
      <c r="A77" s="207" t="s">
        <v>192</v>
      </c>
      <c r="B77" s="216" t="s">
        <v>91</v>
      </c>
      <c r="C77" s="230"/>
      <c r="D77" s="227">
        <f t="shared" ref="D77:M77" si="19">SUM(D71:D76)</f>
        <v>0</v>
      </c>
      <c r="E77" s="229">
        <f t="shared" si="19"/>
        <v>117000</v>
      </c>
      <c r="F77" s="366">
        <f t="shared" si="19"/>
        <v>0</v>
      </c>
      <c r="G77" s="367">
        <f t="shared" si="19"/>
        <v>117000</v>
      </c>
      <c r="H77" s="227">
        <f t="shared" si="19"/>
        <v>0</v>
      </c>
      <c r="I77" s="228">
        <f t="shared" si="19"/>
        <v>117000</v>
      </c>
      <c r="J77" s="227">
        <f t="shared" si="19"/>
        <v>0</v>
      </c>
      <c r="K77" s="228">
        <f t="shared" si="19"/>
        <v>117000</v>
      </c>
      <c r="L77" s="227">
        <f t="shared" si="19"/>
        <v>0</v>
      </c>
      <c r="M77" s="228">
        <f t="shared" si="19"/>
        <v>117000</v>
      </c>
      <c r="N77" s="227">
        <f t="shared" ref="N77:O77" si="20">SUM(N71:N76)</f>
        <v>0</v>
      </c>
      <c r="O77" s="228">
        <f t="shared" si="20"/>
        <v>117000</v>
      </c>
    </row>
    <row r="78" spans="1:15" ht="15.75" thickTop="1" x14ac:dyDescent="0.25">
      <c r="A78" s="207" t="s">
        <v>193</v>
      </c>
      <c r="B78" s="265" t="s">
        <v>380</v>
      </c>
      <c r="C78" s="37">
        <v>5171</v>
      </c>
      <c r="D78" s="48"/>
      <c r="E78" s="74">
        <v>0</v>
      </c>
      <c r="F78" s="358"/>
      <c r="G78" s="359">
        <v>0</v>
      </c>
      <c r="H78" s="48"/>
      <c r="I78" s="53">
        <v>0</v>
      </c>
      <c r="J78" s="48"/>
      <c r="K78" s="53">
        <v>0</v>
      </c>
      <c r="L78" s="48"/>
      <c r="M78" s="53">
        <v>0</v>
      </c>
      <c r="N78" s="48"/>
      <c r="O78" s="53">
        <v>0</v>
      </c>
    </row>
    <row r="79" spans="1:15" x14ac:dyDescent="0.25">
      <c r="A79" s="207" t="s">
        <v>194</v>
      </c>
      <c r="B79" s="265" t="s">
        <v>329</v>
      </c>
      <c r="C79" s="37">
        <v>5171</v>
      </c>
      <c r="D79" s="48"/>
      <c r="E79" s="74">
        <v>0</v>
      </c>
      <c r="F79" s="358"/>
      <c r="G79" s="359">
        <v>0</v>
      </c>
      <c r="H79" s="48"/>
      <c r="I79" s="53">
        <v>0</v>
      </c>
      <c r="J79" s="48"/>
      <c r="K79" s="53">
        <v>0</v>
      </c>
      <c r="L79" s="48"/>
      <c r="M79" s="53">
        <v>0</v>
      </c>
      <c r="N79" s="48"/>
      <c r="O79" s="53">
        <v>0</v>
      </c>
    </row>
    <row r="80" spans="1:15" x14ac:dyDescent="0.25">
      <c r="A80" s="207" t="s">
        <v>195</v>
      </c>
      <c r="B80" s="265" t="s">
        <v>277</v>
      </c>
      <c r="C80" s="254">
        <v>5169.5171</v>
      </c>
      <c r="D80" s="48"/>
      <c r="E80" s="74">
        <v>0</v>
      </c>
      <c r="F80" s="358"/>
      <c r="G80" s="359">
        <v>0</v>
      </c>
      <c r="H80" s="48"/>
      <c r="I80" s="53">
        <v>0</v>
      </c>
      <c r="J80" s="48"/>
      <c r="K80" s="53">
        <v>0</v>
      </c>
      <c r="L80" s="48"/>
      <c r="M80" s="53">
        <v>0</v>
      </c>
      <c r="N80" s="48"/>
      <c r="O80" s="53">
        <v>0</v>
      </c>
    </row>
    <row r="81" spans="1:16" ht="15.75" thickBot="1" x14ac:dyDescent="0.3">
      <c r="A81" s="207" t="s">
        <v>196</v>
      </c>
      <c r="B81" s="277" t="s">
        <v>278</v>
      </c>
      <c r="C81" s="278">
        <v>5223</v>
      </c>
      <c r="D81" s="273"/>
      <c r="E81" s="80">
        <v>0</v>
      </c>
      <c r="F81" s="362"/>
      <c r="G81" s="360">
        <v>0</v>
      </c>
      <c r="H81" s="273"/>
      <c r="I81" s="51">
        <v>0</v>
      </c>
      <c r="J81" s="273"/>
      <c r="K81" s="51">
        <v>0</v>
      </c>
      <c r="L81" s="273"/>
      <c r="M81" s="51">
        <v>0</v>
      </c>
      <c r="N81" s="273"/>
      <c r="O81" s="51">
        <v>0</v>
      </c>
    </row>
    <row r="82" spans="1:16" ht="16.5" thickTop="1" thickBot="1" x14ac:dyDescent="0.3">
      <c r="A82" s="207" t="s">
        <v>197</v>
      </c>
      <c r="B82" s="216" t="s">
        <v>92</v>
      </c>
      <c r="C82" s="230"/>
      <c r="D82" s="227">
        <f t="shared" ref="D82:M82" si="21">SUM(D78:D81)</f>
        <v>0</v>
      </c>
      <c r="E82" s="228">
        <f t="shared" si="21"/>
        <v>0</v>
      </c>
      <c r="F82" s="366">
        <f t="shared" si="21"/>
        <v>0</v>
      </c>
      <c r="G82" s="367">
        <f t="shared" si="21"/>
        <v>0</v>
      </c>
      <c r="H82" s="227">
        <f t="shared" si="21"/>
        <v>0</v>
      </c>
      <c r="I82" s="228">
        <f t="shared" si="21"/>
        <v>0</v>
      </c>
      <c r="J82" s="227">
        <f t="shared" si="21"/>
        <v>0</v>
      </c>
      <c r="K82" s="228">
        <f t="shared" si="21"/>
        <v>0</v>
      </c>
      <c r="L82" s="227">
        <f t="shared" si="21"/>
        <v>0</v>
      </c>
      <c r="M82" s="228">
        <f t="shared" si="21"/>
        <v>0</v>
      </c>
      <c r="N82" s="227">
        <f t="shared" ref="N82:O82" si="22">SUM(N78:N81)</f>
        <v>0</v>
      </c>
      <c r="O82" s="228">
        <f t="shared" si="22"/>
        <v>0</v>
      </c>
    </row>
    <row r="83" spans="1:16" ht="15.75" thickTop="1" x14ac:dyDescent="0.25">
      <c r="A83" s="207" t="s">
        <v>198</v>
      </c>
      <c r="B83" s="274" t="s">
        <v>30</v>
      </c>
      <c r="C83" s="275">
        <v>5021</v>
      </c>
      <c r="D83" s="262"/>
      <c r="E83" s="76">
        <v>5000</v>
      </c>
      <c r="F83" s="368"/>
      <c r="G83" s="369">
        <v>5000</v>
      </c>
      <c r="H83" s="262"/>
      <c r="I83" s="59">
        <v>5000</v>
      </c>
      <c r="J83" s="262"/>
      <c r="K83" s="59">
        <v>5000</v>
      </c>
      <c r="L83" s="262"/>
      <c r="M83" s="59">
        <v>5000</v>
      </c>
      <c r="N83" s="262"/>
      <c r="O83" s="59">
        <v>5000</v>
      </c>
    </row>
    <row r="84" spans="1:16" ht="15.75" thickBot="1" x14ac:dyDescent="0.3">
      <c r="A84" s="207" t="s">
        <v>131</v>
      </c>
      <c r="B84" s="279" t="s">
        <v>31</v>
      </c>
      <c r="C84" s="257" t="s">
        <v>474</v>
      </c>
      <c r="D84" s="280"/>
      <c r="E84" s="83">
        <v>30000</v>
      </c>
      <c r="F84" s="383"/>
      <c r="G84" s="384">
        <v>30000</v>
      </c>
      <c r="H84" s="280"/>
      <c r="I84" s="426">
        <v>50000</v>
      </c>
      <c r="J84" s="280"/>
      <c r="K84" s="426">
        <v>50000</v>
      </c>
      <c r="L84" s="280"/>
      <c r="M84" s="426">
        <v>50000</v>
      </c>
      <c r="N84" s="280"/>
      <c r="O84" s="426">
        <v>50000</v>
      </c>
    </row>
    <row r="85" spans="1:16" ht="16.5" thickTop="1" thickBot="1" x14ac:dyDescent="0.3">
      <c r="A85" s="207" t="s">
        <v>199</v>
      </c>
      <c r="B85" s="216" t="s">
        <v>93</v>
      </c>
      <c r="C85" s="231"/>
      <c r="D85" s="218">
        <f t="shared" ref="D85:M85" si="23">SUM(D83:D84)</f>
        <v>0</v>
      </c>
      <c r="E85" s="242">
        <f t="shared" si="23"/>
        <v>35000</v>
      </c>
      <c r="F85" s="385">
        <f t="shared" si="23"/>
        <v>0</v>
      </c>
      <c r="G85" s="386">
        <f t="shared" si="23"/>
        <v>35000</v>
      </c>
      <c r="H85" s="218">
        <f t="shared" si="23"/>
        <v>0</v>
      </c>
      <c r="I85" s="242">
        <f t="shared" si="23"/>
        <v>55000</v>
      </c>
      <c r="J85" s="218">
        <f t="shared" si="23"/>
        <v>0</v>
      </c>
      <c r="K85" s="242">
        <f t="shared" si="23"/>
        <v>55000</v>
      </c>
      <c r="L85" s="218">
        <f t="shared" si="23"/>
        <v>0</v>
      </c>
      <c r="M85" s="242">
        <f t="shared" si="23"/>
        <v>55000</v>
      </c>
      <c r="N85" s="218">
        <f t="shared" ref="N85:O85" si="24">SUM(N83:N84)</f>
        <v>0</v>
      </c>
      <c r="O85" s="242">
        <f t="shared" si="24"/>
        <v>55000</v>
      </c>
    </row>
    <row r="86" spans="1:16" ht="15.75" thickTop="1" x14ac:dyDescent="0.25">
      <c r="A86" s="207" t="s">
        <v>200</v>
      </c>
      <c r="B86" s="274" t="s">
        <v>265</v>
      </c>
      <c r="C86" s="275" t="s">
        <v>29</v>
      </c>
      <c r="D86" s="112"/>
      <c r="E86" s="84">
        <v>20000</v>
      </c>
      <c r="F86" s="364"/>
      <c r="G86" s="365">
        <v>20000</v>
      </c>
      <c r="H86" s="112"/>
      <c r="I86" s="67">
        <v>20000</v>
      </c>
      <c r="J86" s="112"/>
      <c r="K86" s="67">
        <v>20000</v>
      </c>
      <c r="L86" s="112"/>
      <c r="M86" s="67">
        <v>20000</v>
      </c>
      <c r="N86" s="112"/>
      <c r="O86" s="67">
        <v>20000</v>
      </c>
    </row>
    <row r="87" spans="1:16" x14ac:dyDescent="0.25">
      <c r="A87" s="207" t="s">
        <v>201</v>
      </c>
      <c r="B87" s="263" t="s">
        <v>279</v>
      </c>
      <c r="C87" s="255" t="s">
        <v>32</v>
      </c>
      <c r="D87" s="281">
        <v>0</v>
      </c>
      <c r="E87" s="86">
        <v>5000</v>
      </c>
      <c r="F87" s="387">
        <v>0</v>
      </c>
      <c r="G87" s="361">
        <v>5000</v>
      </c>
      <c r="H87" s="281">
        <v>0</v>
      </c>
      <c r="I87" s="49">
        <v>5000</v>
      </c>
      <c r="J87" s="281">
        <v>0</v>
      </c>
      <c r="K87" s="49">
        <v>5000</v>
      </c>
      <c r="L87" s="281">
        <v>0</v>
      </c>
      <c r="M87" s="49">
        <v>5000</v>
      </c>
      <c r="N87" s="281">
        <v>0</v>
      </c>
      <c r="O87" s="49">
        <v>5000</v>
      </c>
    </row>
    <row r="88" spans="1:16" ht="15.75" thickBot="1" x14ac:dyDescent="0.3">
      <c r="A88" s="207" t="s">
        <v>202</v>
      </c>
      <c r="B88" s="282" t="s">
        <v>271</v>
      </c>
      <c r="C88" s="283" t="s">
        <v>33</v>
      </c>
      <c r="D88" s="280"/>
      <c r="E88" s="83">
        <v>10000</v>
      </c>
      <c r="F88" s="383"/>
      <c r="G88" s="384">
        <v>10000</v>
      </c>
      <c r="H88" s="280"/>
      <c r="I88" s="426">
        <v>10000</v>
      </c>
      <c r="J88" s="280"/>
      <c r="K88" s="426">
        <v>10000</v>
      </c>
      <c r="L88" s="280"/>
      <c r="M88" s="426">
        <v>10000</v>
      </c>
      <c r="N88" s="280"/>
      <c r="O88" s="426">
        <v>10000</v>
      </c>
    </row>
    <row r="89" spans="1:16" ht="16.5" thickTop="1" thickBot="1" x14ac:dyDescent="0.3">
      <c r="A89" s="207" t="s">
        <v>203</v>
      </c>
      <c r="B89" s="216" t="s">
        <v>94</v>
      </c>
      <c r="C89" s="220"/>
      <c r="D89" s="218">
        <f t="shared" ref="D89:M89" si="25">SUM(D86:D88)</f>
        <v>0</v>
      </c>
      <c r="E89" s="219">
        <f t="shared" si="25"/>
        <v>35000</v>
      </c>
      <c r="F89" s="385">
        <f t="shared" si="25"/>
        <v>0</v>
      </c>
      <c r="G89" s="386">
        <f t="shared" si="25"/>
        <v>35000</v>
      </c>
      <c r="H89" s="218">
        <f t="shared" si="25"/>
        <v>0</v>
      </c>
      <c r="I89" s="242">
        <f t="shared" si="25"/>
        <v>35000</v>
      </c>
      <c r="J89" s="218">
        <f t="shared" si="25"/>
        <v>0</v>
      </c>
      <c r="K89" s="242">
        <f t="shared" si="25"/>
        <v>35000</v>
      </c>
      <c r="L89" s="218">
        <f t="shared" si="25"/>
        <v>0</v>
      </c>
      <c r="M89" s="242">
        <f t="shared" si="25"/>
        <v>35000</v>
      </c>
      <c r="N89" s="218">
        <f t="shared" ref="N89:O89" si="26">SUM(N86:N88)</f>
        <v>0</v>
      </c>
      <c r="O89" s="242">
        <f t="shared" si="26"/>
        <v>35000</v>
      </c>
    </row>
    <row r="90" spans="1:16" ht="16.5" thickTop="1" thickBot="1" x14ac:dyDescent="0.3">
      <c r="A90" s="207" t="s">
        <v>204</v>
      </c>
      <c r="B90" s="284" t="s">
        <v>280</v>
      </c>
      <c r="C90" s="285">
        <v>5199</v>
      </c>
      <c r="D90" s="286"/>
      <c r="E90" s="80">
        <v>5000</v>
      </c>
      <c r="F90" s="388"/>
      <c r="G90" s="360">
        <v>5000</v>
      </c>
      <c r="H90" s="286"/>
      <c r="I90" s="51">
        <v>5000</v>
      </c>
      <c r="J90" s="286"/>
      <c r="K90" s="51">
        <v>5000</v>
      </c>
      <c r="L90" s="286"/>
      <c r="M90" s="51">
        <v>5000</v>
      </c>
      <c r="N90" s="286"/>
      <c r="O90" s="51">
        <v>5000</v>
      </c>
    </row>
    <row r="91" spans="1:16" ht="16.5" thickTop="1" thickBot="1" x14ac:dyDescent="0.3">
      <c r="A91" s="207" t="s">
        <v>129</v>
      </c>
      <c r="B91" s="216" t="s">
        <v>95</v>
      </c>
      <c r="C91" s="217"/>
      <c r="D91" s="218">
        <f t="shared" ref="D91:E91" si="27">SUM(D90)</f>
        <v>0</v>
      </c>
      <c r="E91" s="219">
        <f t="shared" si="27"/>
        <v>5000</v>
      </c>
      <c r="F91" s="385">
        <f t="shared" ref="F91:M91" si="28">SUM(F90)</f>
        <v>0</v>
      </c>
      <c r="G91" s="386">
        <f t="shared" si="28"/>
        <v>5000</v>
      </c>
      <c r="H91" s="218">
        <f t="shared" si="28"/>
        <v>0</v>
      </c>
      <c r="I91" s="242">
        <f t="shared" si="28"/>
        <v>5000</v>
      </c>
      <c r="J91" s="218">
        <f t="shared" si="28"/>
        <v>0</v>
      </c>
      <c r="K91" s="242">
        <f t="shared" si="28"/>
        <v>5000</v>
      </c>
      <c r="L91" s="218">
        <f t="shared" si="28"/>
        <v>0</v>
      </c>
      <c r="M91" s="242">
        <f t="shared" si="28"/>
        <v>5000</v>
      </c>
      <c r="N91" s="218">
        <f t="shared" ref="N91:O91" si="29">SUM(N90)</f>
        <v>0</v>
      </c>
      <c r="O91" s="242">
        <f t="shared" si="29"/>
        <v>5000</v>
      </c>
    </row>
    <row r="92" spans="1:16" ht="15.75" thickTop="1" x14ac:dyDescent="0.25">
      <c r="A92" s="207" t="s">
        <v>133</v>
      </c>
      <c r="B92" s="259" t="s">
        <v>281</v>
      </c>
      <c r="C92" s="252" t="s">
        <v>475</v>
      </c>
      <c r="D92" s="89">
        <v>200000</v>
      </c>
      <c r="E92" s="74">
        <v>25000</v>
      </c>
      <c r="F92" s="389">
        <v>200000</v>
      </c>
      <c r="G92" s="359">
        <v>190000</v>
      </c>
      <c r="H92" s="89">
        <v>200000</v>
      </c>
      <c r="I92" s="53">
        <v>196000</v>
      </c>
      <c r="J92" s="89">
        <v>200000</v>
      </c>
      <c r="K92" s="53">
        <v>198000</v>
      </c>
      <c r="L92" s="89">
        <v>200000</v>
      </c>
      <c r="M92" s="359">
        <v>208000</v>
      </c>
      <c r="N92" s="389">
        <v>200000</v>
      </c>
      <c r="O92" s="359">
        <v>208000</v>
      </c>
      <c r="P92" s="329"/>
    </row>
    <row r="93" spans="1:16" x14ac:dyDescent="0.25">
      <c r="A93" s="207" t="s">
        <v>205</v>
      </c>
      <c r="B93" s="287" t="s">
        <v>41</v>
      </c>
      <c r="C93" s="37">
        <v>2132</v>
      </c>
      <c r="D93" s="48">
        <v>160000</v>
      </c>
      <c r="E93" s="74"/>
      <c r="F93" s="358">
        <v>160000</v>
      </c>
      <c r="G93" s="359"/>
      <c r="H93" s="48">
        <v>160000</v>
      </c>
      <c r="I93" s="53"/>
      <c r="J93" s="48">
        <v>160000</v>
      </c>
      <c r="K93" s="53"/>
      <c r="L93" s="48">
        <v>160000</v>
      </c>
      <c r="M93" s="359"/>
      <c r="N93" s="358">
        <v>160000</v>
      </c>
      <c r="O93" s="359"/>
    </row>
    <row r="94" spans="1:16" ht="15.75" thickBot="1" x14ac:dyDescent="0.3">
      <c r="A94" s="207" t="s">
        <v>206</v>
      </c>
      <c r="B94" s="282" t="s">
        <v>272</v>
      </c>
      <c r="C94" s="283" t="s">
        <v>35</v>
      </c>
      <c r="D94" s="264">
        <v>100000</v>
      </c>
      <c r="E94" s="288">
        <v>100000</v>
      </c>
      <c r="F94" s="370">
        <v>100000</v>
      </c>
      <c r="G94" s="371">
        <v>100000</v>
      </c>
      <c r="H94" s="264">
        <v>100000</v>
      </c>
      <c r="I94" s="61">
        <v>170000</v>
      </c>
      <c r="J94" s="264">
        <v>100000</v>
      </c>
      <c r="K94" s="61">
        <v>168000</v>
      </c>
      <c r="L94" s="264">
        <v>100000</v>
      </c>
      <c r="M94" s="371">
        <v>168000</v>
      </c>
      <c r="N94" s="370">
        <v>100000</v>
      </c>
      <c r="O94" s="371">
        <v>168000</v>
      </c>
    </row>
    <row r="95" spans="1:16" ht="16.5" thickTop="1" thickBot="1" x14ac:dyDescent="0.3">
      <c r="A95" s="207" t="s">
        <v>207</v>
      </c>
      <c r="B95" s="216" t="s">
        <v>96</v>
      </c>
      <c r="C95" s="243"/>
      <c r="D95" s="244">
        <f t="shared" ref="D95:M95" si="30">SUM(D92:D94)</f>
        <v>460000</v>
      </c>
      <c r="E95" s="245">
        <f t="shared" si="30"/>
        <v>125000</v>
      </c>
      <c r="F95" s="390">
        <f t="shared" si="30"/>
        <v>460000</v>
      </c>
      <c r="G95" s="391">
        <f t="shared" si="30"/>
        <v>290000</v>
      </c>
      <c r="H95" s="244">
        <f t="shared" si="30"/>
        <v>460000</v>
      </c>
      <c r="I95" s="427">
        <f t="shared" si="30"/>
        <v>366000</v>
      </c>
      <c r="J95" s="244">
        <f t="shared" si="30"/>
        <v>460000</v>
      </c>
      <c r="K95" s="427">
        <f t="shared" si="30"/>
        <v>366000</v>
      </c>
      <c r="L95" s="244">
        <f t="shared" si="30"/>
        <v>460000</v>
      </c>
      <c r="M95" s="391">
        <f t="shared" si="30"/>
        <v>376000</v>
      </c>
      <c r="N95" s="390">
        <f t="shared" ref="N95:O95" si="31">SUM(N92:N94)</f>
        <v>460000</v>
      </c>
      <c r="O95" s="391">
        <f t="shared" si="31"/>
        <v>376000</v>
      </c>
    </row>
    <row r="96" spans="1:16" ht="15.75" thickTop="1" x14ac:dyDescent="0.25">
      <c r="A96" s="207" t="s">
        <v>130</v>
      </c>
      <c r="B96" s="274" t="s">
        <v>282</v>
      </c>
      <c r="C96" s="275">
        <v>2111.2132000000001</v>
      </c>
      <c r="D96" s="89">
        <v>77000</v>
      </c>
      <c r="E96" s="97"/>
      <c r="F96" s="389">
        <v>77000</v>
      </c>
      <c r="G96" s="392"/>
      <c r="H96" s="89">
        <v>77000</v>
      </c>
      <c r="I96" s="428"/>
      <c r="J96" s="89">
        <v>77000</v>
      </c>
      <c r="K96" s="428"/>
      <c r="L96" s="89">
        <v>77000</v>
      </c>
      <c r="M96" s="392"/>
      <c r="N96" s="389">
        <v>77000</v>
      </c>
      <c r="O96" s="392"/>
    </row>
    <row r="97" spans="1:16" x14ac:dyDescent="0.25">
      <c r="A97" s="207" t="s">
        <v>208</v>
      </c>
      <c r="B97" s="263" t="s">
        <v>37</v>
      </c>
      <c r="C97" s="255">
        <v>2324</v>
      </c>
      <c r="D97" s="281">
        <v>0</v>
      </c>
      <c r="E97" s="86"/>
      <c r="F97" s="387">
        <v>750</v>
      </c>
      <c r="G97" s="361"/>
      <c r="H97" s="281">
        <v>18250</v>
      </c>
      <c r="I97" s="49"/>
      <c r="J97" s="281">
        <v>18250</v>
      </c>
      <c r="K97" s="49"/>
      <c r="L97" s="281">
        <v>18250</v>
      </c>
      <c r="M97" s="361"/>
      <c r="N97" s="387">
        <v>18250</v>
      </c>
      <c r="O97" s="361"/>
    </row>
    <row r="98" spans="1:16" x14ac:dyDescent="0.25">
      <c r="A98" s="207" t="s">
        <v>209</v>
      </c>
      <c r="B98" s="289" t="s">
        <v>383</v>
      </c>
      <c r="C98" s="257" t="s">
        <v>382</v>
      </c>
      <c r="D98" s="290"/>
      <c r="E98" s="93">
        <v>70000</v>
      </c>
      <c r="F98" s="393"/>
      <c r="G98" s="363">
        <v>70000</v>
      </c>
      <c r="H98" s="290"/>
      <c r="I98" s="258">
        <v>70000</v>
      </c>
      <c r="J98" s="290"/>
      <c r="K98" s="258">
        <v>54500</v>
      </c>
      <c r="L98" s="290"/>
      <c r="M98" s="363">
        <v>80000</v>
      </c>
      <c r="N98" s="393"/>
      <c r="O98" s="363">
        <v>80000</v>
      </c>
      <c r="P98" s="329"/>
    </row>
    <row r="99" spans="1:16" x14ac:dyDescent="0.25">
      <c r="A99" s="207" t="s">
        <v>210</v>
      </c>
      <c r="B99" s="282" t="s">
        <v>286</v>
      </c>
      <c r="C99" s="283" t="s">
        <v>381</v>
      </c>
      <c r="D99" s="291"/>
      <c r="E99" s="93">
        <v>200000</v>
      </c>
      <c r="F99" s="394"/>
      <c r="G99" s="363">
        <v>200000</v>
      </c>
      <c r="H99" s="291"/>
      <c r="I99" s="258">
        <v>200000</v>
      </c>
      <c r="J99" s="291"/>
      <c r="K99" s="258">
        <v>215500</v>
      </c>
      <c r="L99" s="291"/>
      <c r="M99" s="258">
        <v>215500</v>
      </c>
      <c r="N99" s="291"/>
      <c r="O99" s="258">
        <v>215500</v>
      </c>
    </row>
    <row r="100" spans="1:16" x14ac:dyDescent="0.25">
      <c r="A100" s="207" t="s">
        <v>211</v>
      </c>
      <c r="B100" s="263" t="s">
        <v>283</v>
      </c>
      <c r="C100" s="255" t="s">
        <v>110</v>
      </c>
      <c r="D100" s="111"/>
      <c r="E100" s="93">
        <v>15000</v>
      </c>
      <c r="F100" s="376"/>
      <c r="G100" s="363">
        <v>15000</v>
      </c>
      <c r="H100" s="111"/>
      <c r="I100" s="258">
        <v>15000</v>
      </c>
      <c r="J100" s="111"/>
      <c r="K100" s="258">
        <v>15000</v>
      </c>
      <c r="L100" s="111"/>
      <c r="M100" s="258">
        <v>15000</v>
      </c>
      <c r="N100" s="111"/>
      <c r="O100" s="258">
        <v>15000</v>
      </c>
    </row>
    <row r="101" spans="1:16" x14ac:dyDescent="0.25">
      <c r="A101" s="207" t="s">
        <v>164</v>
      </c>
      <c r="B101" s="168" t="s">
        <v>284</v>
      </c>
      <c r="C101" s="36" t="s">
        <v>114</v>
      </c>
      <c r="D101" s="292">
        <v>16000</v>
      </c>
      <c r="E101" s="77">
        <v>3000</v>
      </c>
      <c r="F101" s="395">
        <v>16000</v>
      </c>
      <c r="G101" s="396">
        <v>3000</v>
      </c>
      <c r="H101" s="292">
        <v>16000</v>
      </c>
      <c r="I101" s="319">
        <v>3000</v>
      </c>
      <c r="J101" s="292">
        <v>16000</v>
      </c>
      <c r="K101" s="319">
        <v>3000</v>
      </c>
      <c r="L101" s="292">
        <v>16000</v>
      </c>
      <c r="M101" s="319">
        <v>3000</v>
      </c>
      <c r="N101" s="292">
        <v>16000</v>
      </c>
      <c r="O101" s="319">
        <v>3000</v>
      </c>
    </row>
    <row r="102" spans="1:16" ht="15.75" thickBot="1" x14ac:dyDescent="0.3">
      <c r="A102" s="207" t="s">
        <v>212</v>
      </c>
      <c r="B102" s="293" t="s">
        <v>285</v>
      </c>
      <c r="C102" s="294" t="s">
        <v>72</v>
      </c>
      <c r="D102" s="295">
        <v>0</v>
      </c>
      <c r="E102" s="99">
        <v>16800</v>
      </c>
      <c r="F102" s="397">
        <v>0</v>
      </c>
      <c r="G102" s="398">
        <v>16800</v>
      </c>
      <c r="H102" s="295">
        <v>0</v>
      </c>
      <c r="I102" s="320">
        <v>16800</v>
      </c>
      <c r="J102" s="295">
        <v>0</v>
      </c>
      <c r="K102" s="320">
        <v>16800</v>
      </c>
      <c r="L102" s="295">
        <v>0</v>
      </c>
      <c r="M102" s="320">
        <v>16800</v>
      </c>
      <c r="N102" s="295">
        <v>0</v>
      </c>
      <c r="O102" s="320">
        <v>16800</v>
      </c>
    </row>
    <row r="103" spans="1:16" ht="16.5" thickTop="1" thickBot="1" x14ac:dyDescent="0.3">
      <c r="A103" s="207" t="s">
        <v>213</v>
      </c>
      <c r="B103" s="216" t="s">
        <v>71</v>
      </c>
      <c r="C103" s="217"/>
      <c r="D103" s="218">
        <f t="shared" ref="D103:M103" si="32">SUM(D96:D102)</f>
        <v>93000</v>
      </c>
      <c r="E103" s="219">
        <f t="shared" si="32"/>
        <v>304800</v>
      </c>
      <c r="F103" s="385">
        <f t="shared" si="32"/>
        <v>93750</v>
      </c>
      <c r="G103" s="386">
        <f t="shared" si="32"/>
        <v>304800</v>
      </c>
      <c r="H103" s="218">
        <f t="shared" si="32"/>
        <v>111250</v>
      </c>
      <c r="I103" s="242">
        <f t="shared" si="32"/>
        <v>304800</v>
      </c>
      <c r="J103" s="218">
        <f t="shared" si="32"/>
        <v>111250</v>
      </c>
      <c r="K103" s="242">
        <f t="shared" si="32"/>
        <v>304800</v>
      </c>
      <c r="L103" s="218">
        <f t="shared" si="32"/>
        <v>111250</v>
      </c>
      <c r="M103" s="242">
        <f t="shared" si="32"/>
        <v>330300</v>
      </c>
      <c r="N103" s="218">
        <f t="shared" ref="N103:O103" si="33">SUM(N96:N102)</f>
        <v>111250</v>
      </c>
      <c r="O103" s="242">
        <f t="shared" si="33"/>
        <v>330300</v>
      </c>
    </row>
    <row r="104" spans="1:16" ht="15.75" thickTop="1" x14ac:dyDescent="0.25">
      <c r="A104" s="207" t="s">
        <v>214</v>
      </c>
      <c r="B104" s="259" t="s">
        <v>38</v>
      </c>
      <c r="C104" s="252">
        <v>2324.5154000000002</v>
      </c>
      <c r="D104" s="292"/>
      <c r="E104" s="97">
        <v>190000</v>
      </c>
      <c r="F104" s="395">
        <v>34650</v>
      </c>
      <c r="G104" s="392">
        <v>190000</v>
      </c>
      <c r="H104" s="292">
        <v>34650</v>
      </c>
      <c r="I104" s="428">
        <v>190000</v>
      </c>
      <c r="J104" s="292">
        <v>34650</v>
      </c>
      <c r="K104" s="428">
        <v>190000</v>
      </c>
      <c r="L104" s="292">
        <v>34650</v>
      </c>
      <c r="M104" s="428">
        <v>190000</v>
      </c>
      <c r="N104" s="292">
        <v>34650</v>
      </c>
      <c r="O104" s="428">
        <v>190000</v>
      </c>
    </row>
    <row r="105" spans="1:16" ht="15.75" thickBot="1" x14ac:dyDescent="0.3">
      <c r="A105" s="207" t="s">
        <v>215</v>
      </c>
      <c r="B105" s="293" t="s">
        <v>269</v>
      </c>
      <c r="C105" s="296" t="s">
        <v>322</v>
      </c>
      <c r="D105" s="295"/>
      <c r="E105" s="99">
        <v>400000</v>
      </c>
      <c r="F105" s="397"/>
      <c r="G105" s="398">
        <v>400000</v>
      </c>
      <c r="H105" s="295"/>
      <c r="I105" s="320">
        <v>400000</v>
      </c>
      <c r="J105" s="295"/>
      <c r="K105" s="320">
        <v>400000</v>
      </c>
      <c r="L105" s="295"/>
      <c r="M105" s="320">
        <v>400000</v>
      </c>
      <c r="N105" s="295"/>
      <c r="O105" s="320">
        <v>400000</v>
      </c>
    </row>
    <row r="106" spans="1:16" ht="16.5" thickTop="1" thickBot="1" x14ac:dyDescent="0.3">
      <c r="A106" s="207" t="s">
        <v>216</v>
      </c>
      <c r="B106" s="216" t="s">
        <v>39</v>
      </c>
      <c r="C106" s="217"/>
      <c r="D106" s="218">
        <f>SUM(D104:D105)</f>
        <v>0</v>
      </c>
      <c r="E106" s="219">
        <f>SUM(E104+E105)</f>
        <v>590000</v>
      </c>
      <c r="F106" s="385">
        <f>SUM(F104:F105)</f>
        <v>34650</v>
      </c>
      <c r="G106" s="386">
        <f>SUM(G104+G105)</f>
        <v>590000</v>
      </c>
      <c r="H106" s="218">
        <f>SUM(H104:H105)</f>
        <v>34650</v>
      </c>
      <c r="I106" s="242">
        <f>SUM(I104+I105)</f>
        <v>590000</v>
      </c>
      <c r="J106" s="218">
        <f>SUM(J104:J105)</f>
        <v>34650</v>
      </c>
      <c r="K106" s="242">
        <f>SUM(K104+K105)</f>
        <v>590000</v>
      </c>
      <c r="L106" s="218">
        <f>SUM(L104:L105)</f>
        <v>34650</v>
      </c>
      <c r="M106" s="242">
        <f>SUM(M104+M105)</f>
        <v>590000</v>
      </c>
      <c r="N106" s="218">
        <f>SUM(N104:N105)</f>
        <v>34650</v>
      </c>
      <c r="O106" s="242">
        <f>SUM(O104+O105)</f>
        <v>590000</v>
      </c>
    </row>
    <row r="107" spans="1:16" ht="15.75" thickTop="1" x14ac:dyDescent="0.25">
      <c r="A107" s="207" t="s">
        <v>217</v>
      </c>
      <c r="B107" s="259" t="s">
        <v>36</v>
      </c>
      <c r="C107" s="252">
        <v>2139</v>
      </c>
      <c r="D107" s="112">
        <v>5000</v>
      </c>
      <c r="E107" s="84"/>
      <c r="F107" s="364">
        <v>5000</v>
      </c>
      <c r="G107" s="365"/>
      <c r="H107" s="112">
        <v>5000</v>
      </c>
      <c r="I107" s="67"/>
      <c r="J107" s="112">
        <v>5000</v>
      </c>
      <c r="K107" s="67"/>
      <c r="L107" s="112">
        <v>5000</v>
      </c>
      <c r="M107" s="67"/>
      <c r="N107" s="112">
        <v>5000</v>
      </c>
      <c r="O107" s="67"/>
    </row>
    <row r="108" spans="1:16" x14ac:dyDescent="0.25">
      <c r="A108" s="207" t="s">
        <v>218</v>
      </c>
      <c r="B108" s="277" t="s">
        <v>287</v>
      </c>
      <c r="C108" s="297" t="s">
        <v>40</v>
      </c>
      <c r="D108" s="101"/>
      <c r="E108" s="102">
        <v>2000</v>
      </c>
      <c r="F108" s="399"/>
      <c r="G108" s="400">
        <v>2344</v>
      </c>
      <c r="H108" s="101"/>
      <c r="I108" s="429">
        <v>2344</v>
      </c>
      <c r="J108" s="101"/>
      <c r="K108" s="429">
        <v>2344</v>
      </c>
      <c r="L108" s="101"/>
      <c r="M108" s="429">
        <v>2344</v>
      </c>
      <c r="N108" s="101"/>
      <c r="O108" s="429">
        <v>2344</v>
      </c>
    </row>
    <row r="109" spans="1:16" x14ac:dyDescent="0.25">
      <c r="A109" s="207" t="s">
        <v>219</v>
      </c>
      <c r="B109" s="277" t="s">
        <v>262</v>
      </c>
      <c r="C109" s="297">
        <v>5151</v>
      </c>
      <c r="D109" s="101"/>
      <c r="E109" s="102">
        <v>3000</v>
      </c>
      <c r="F109" s="399"/>
      <c r="G109" s="400">
        <v>3000</v>
      </c>
      <c r="H109" s="101"/>
      <c r="I109" s="429">
        <v>3000</v>
      </c>
      <c r="J109" s="101"/>
      <c r="K109" s="429">
        <v>3000</v>
      </c>
      <c r="L109" s="101"/>
      <c r="M109" s="429">
        <v>3000</v>
      </c>
      <c r="N109" s="101"/>
      <c r="O109" s="429">
        <v>3000</v>
      </c>
    </row>
    <row r="110" spans="1:16" ht="15.75" thickBot="1" x14ac:dyDescent="0.3">
      <c r="A110" s="207" t="s">
        <v>220</v>
      </c>
      <c r="B110" s="277" t="s">
        <v>288</v>
      </c>
      <c r="C110" s="298">
        <v>5171</v>
      </c>
      <c r="D110" s="105"/>
      <c r="E110" s="106">
        <v>30000</v>
      </c>
      <c r="F110" s="401"/>
      <c r="G110" s="404">
        <v>29656</v>
      </c>
      <c r="H110" s="105"/>
      <c r="I110" s="430">
        <v>119656</v>
      </c>
      <c r="J110" s="105"/>
      <c r="K110" s="430">
        <v>119656</v>
      </c>
      <c r="L110" s="105"/>
      <c r="M110" s="430">
        <v>119656</v>
      </c>
      <c r="N110" s="105"/>
      <c r="O110" s="430">
        <v>119656</v>
      </c>
    </row>
    <row r="111" spans="1:16" ht="16.5" thickTop="1" thickBot="1" x14ac:dyDescent="0.3">
      <c r="A111" s="207" t="s">
        <v>221</v>
      </c>
      <c r="B111" s="216" t="s">
        <v>97</v>
      </c>
      <c r="C111" s="221"/>
      <c r="D111" s="222">
        <f t="shared" ref="D111:E111" si="34">SUM(D107:D110)</f>
        <v>5000</v>
      </c>
      <c r="E111" s="223">
        <f t="shared" si="34"/>
        <v>35000</v>
      </c>
      <c r="F111" s="402">
        <f t="shared" ref="F111:M111" si="35">SUM(F107:F110)</f>
        <v>5000</v>
      </c>
      <c r="G111" s="403">
        <f t="shared" si="35"/>
        <v>35000</v>
      </c>
      <c r="H111" s="222">
        <f t="shared" si="35"/>
        <v>5000</v>
      </c>
      <c r="I111" s="431">
        <f t="shared" si="35"/>
        <v>125000</v>
      </c>
      <c r="J111" s="222">
        <f t="shared" si="35"/>
        <v>5000</v>
      </c>
      <c r="K111" s="431">
        <f t="shared" si="35"/>
        <v>125000</v>
      </c>
      <c r="L111" s="222">
        <f t="shared" si="35"/>
        <v>5000</v>
      </c>
      <c r="M111" s="431">
        <f t="shared" si="35"/>
        <v>125000</v>
      </c>
      <c r="N111" s="222">
        <f t="shared" ref="N111:O111" si="36">SUM(N107:N110)</f>
        <v>5000</v>
      </c>
      <c r="O111" s="431">
        <f t="shared" si="36"/>
        <v>125000</v>
      </c>
    </row>
    <row r="112" spans="1:16" ht="15.75" thickTop="1" x14ac:dyDescent="0.25">
      <c r="A112" s="207" t="s">
        <v>222</v>
      </c>
      <c r="B112" s="274" t="s">
        <v>385</v>
      </c>
      <c r="C112" s="275" t="s">
        <v>384</v>
      </c>
      <c r="D112" s="262">
        <v>100000</v>
      </c>
      <c r="E112" s="76"/>
      <c r="F112" s="368">
        <v>100000</v>
      </c>
      <c r="G112" s="369"/>
      <c r="H112" s="262">
        <v>100000</v>
      </c>
      <c r="I112" s="59"/>
      <c r="J112" s="262">
        <v>100000</v>
      </c>
      <c r="K112" s="59"/>
      <c r="L112" s="262">
        <v>100000</v>
      </c>
      <c r="M112" s="59"/>
      <c r="N112" s="262">
        <v>100000</v>
      </c>
      <c r="O112" s="59"/>
    </row>
    <row r="113" spans="1:15" x14ac:dyDescent="0.25">
      <c r="A113" s="207" t="s">
        <v>223</v>
      </c>
      <c r="B113" s="277" t="s">
        <v>289</v>
      </c>
      <c r="C113" s="297">
        <v>3111.5165000000002</v>
      </c>
      <c r="D113" s="101">
        <v>15000000</v>
      </c>
      <c r="E113" s="102">
        <v>1000</v>
      </c>
      <c r="F113" s="399">
        <v>18000000</v>
      </c>
      <c r="G113" s="400">
        <v>1000</v>
      </c>
      <c r="H113" s="101">
        <v>19500000</v>
      </c>
      <c r="I113" s="429">
        <v>1000</v>
      </c>
      <c r="J113" s="101">
        <v>19500000</v>
      </c>
      <c r="K113" s="429">
        <v>1000</v>
      </c>
      <c r="L113" s="101">
        <v>19500000</v>
      </c>
      <c r="M113" s="429">
        <v>1000</v>
      </c>
      <c r="N113" s="101">
        <v>19500000</v>
      </c>
      <c r="O113" s="429">
        <v>1000</v>
      </c>
    </row>
    <row r="114" spans="1:15" x14ac:dyDescent="0.25">
      <c r="A114" s="207" t="s">
        <v>224</v>
      </c>
      <c r="B114" s="277" t="s">
        <v>290</v>
      </c>
      <c r="C114" s="297" t="s">
        <v>420</v>
      </c>
      <c r="D114" s="101">
        <v>10000</v>
      </c>
      <c r="E114" s="102">
        <v>3000</v>
      </c>
      <c r="F114" s="399">
        <v>10000</v>
      </c>
      <c r="G114" s="400">
        <v>3000</v>
      </c>
      <c r="H114" s="101">
        <v>10000</v>
      </c>
      <c r="I114" s="429">
        <v>3000</v>
      </c>
      <c r="J114" s="101">
        <v>10000</v>
      </c>
      <c r="K114" s="429">
        <v>3000</v>
      </c>
      <c r="L114" s="101">
        <v>10000</v>
      </c>
      <c r="M114" s="429">
        <v>3000</v>
      </c>
      <c r="N114" s="101">
        <v>10000</v>
      </c>
      <c r="O114" s="429">
        <v>3000</v>
      </c>
    </row>
    <row r="115" spans="1:15" ht="15.75" thickBot="1" x14ac:dyDescent="0.3">
      <c r="A115" s="207" t="s">
        <v>225</v>
      </c>
      <c r="B115" s="299" t="s">
        <v>387</v>
      </c>
      <c r="C115" s="300" t="s">
        <v>386</v>
      </c>
      <c r="D115" s="105">
        <v>10000</v>
      </c>
      <c r="E115" s="106">
        <v>50000</v>
      </c>
      <c r="F115" s="401">
        <v>10000</v>
      </c>
      <c r="G115" s="404">
        <v>50000</v>
      </c>
      <c r="H115" s="105">
        <v>10000</v>
      </c>
      <c r="I115" s="430">
        <v>50000</v>
      </c>
      <c r="J115" s="105">
        <v>10000</v>
      </c>
      <c r="K115" s="430">
        <v>50000</v>
      </c>
      <c r="L115" s="105">
        <v>10000</v>
      </c>
      <c r="M115" s="430">
        <v>50000</v>
      </c>
      <c r="N115" s="105">
        <v>10000</v>
      </c>
      <c r="O115" s="430">
        <v>50000</v>
      </c>
    </row>
    <row r="116" spans="1:15" ht="16.5" thickTop="1" thickBot="1" x14ac:dyDescent="0.3">
      <c r="A116" s="207" t="s">
        <v>226</v>
      </c>
      <c r="B116" s="216" t="s">
        <v>101</v>
      </c>
      <c r="C116" s="221"/>
      <c r="D116" s="224">
        <f t="shared" ref="D116:M116" si="37">SUM(D112:D115)</f>
        <v>15120000</v>
      </c>
      <c r="E116" s="219">
        <f t="shared" si="37"/>
        <v>54000</v>
      </c>
      <c r="F116" s="405">
        <f t="shared" si="37"/>
        <v>18120000</v>
      </c>
      <c r="G116" s="386">
        <f t="shared" si="37"/>
        <v>54000</v>
      </c>
      <c r="H116" s="224">
        <f t="shared" si="37"/>
        <v>19620000</v>
      </c>
      <c r="I116" s="242">
        <f t="shared" si="37"/>
        <v>54000</v>
      </c>
      <c r="J116" s="224">
        <f t="shared" si="37"/>
        <v>19620000</v>
      </c>
      <c r="K116" s="242">
        <f t="shared" si="37"/>
        <v>54000</v>
      </c>
      <c r="L116" s="224">
        <f t="shared" si="37"/>
        <v>19620000</v>
      </c>
      <c r="M116" s="242">
        <f t="shared" si="37"/>
        <v>54000</v>
      </c>
      <c r="N116" s="224">
        <f t="shared" ref="N116:O116" si="38">SUM(N112:N115)</f>
        <v>19620000</v>
      </c>
      <c r="O116" s="242">
        <f t="shared" si="38"/>
        <v>54000</v>
      </c>
    </row>
    <row r="117" spans="1:15" ht="16.5" thickTop="1" thickBot="1" x14ac:dyDescent="0.3">
      <c r="A117" s="207" t="s">
        <v>227</v>
      </c>
      <c r="B117" s="301" t="s">
        <v>388</v>
      </c>
      <c r="C117" s="302">
        <v>6460</v>
      </c>
      <c r="D117" s="303">
        <v>0</v>
      </c>
      <c r="E117" s="108">
        <v>0</v>
      </c>
      <c r="F117" s="406">
        <v>0</v>
      </c>
      <c r="G117" s="407">
        <v>0</v>
      </c>
      <c r="H117" s="303">
        <v>0</v>
      </c>
      <c r="I117" s="432">
        <v>0</v>
      </c>
      <c r="J117" s="303">
        <v>0</v>
      </c>
      <c r="K117" s="432">
        <v>0</v>
      </c>
      <c r="L117" s="303">
        <v>0</v>
      </c>
      <c r="M117" s="432">
        <v>0</v>
      </c>
      <c r="N117" s="303">
        <v>0</v>
      </c>
      <c r="O117" s="432">
        <v>0</v>
      </c>
    </row>
    <row r="118" spans="1:15" ht="16.5" thickTop="1" thickBot="1" x14ac:dyDescent="0.3">
      <c r="A118" s="207" t="s">
        <v>228</v>
      </c>
      <c r="B118" s="216" t="s">
        <v>370</v>
      </c>
      <c r="C118" s="217"/>
      <c r="D118" s="218">
        <f t="shared" ref="D118:E118" si="39">SUM(D117)</f>
        <v>0</v>
      </c>
      <c r="E118" s="219">
        <f t="shared" si="39"/>
        <v>0</v>
      </c>
      <c r="F118" s="385">
        <f t="shared" ref="F118:M118" si="40">SUM(F117)</f>
        <v>0</v>
      </c>
      <c r="G118" s="386">
        <f t="shared" si="40"/>
        <v>0</v>
      </c>
      <c r="H118" s="218">
        <f t="shared" si="40"/>
        <v>0</v>
      </c>
      <c r="I118" s="242">
        <f t="shared" si="40"/>
        <v>0</v>
      </c>
      <c r="J118" s="218">
        <f t="shared" si="40"/>
        <v>0</v>
      </c>
      <c r="K118" s="242">
        <f t="shared" si="40"/>
        <v>0</v>
      </c>
      <c r="L118" s="218">
        <f t="shared" si="40"/>
        <v>0</v>
      </c>
      <c r="M118" s="242">
        <f t="shared" si="40"/>
        <v>0</v>
      </c>
      <c r="N118" s="218">
        <f t="shared" ref="N118:O118" si="41">SUM(N117)</f>
        <v>0</v>
      </c>
      <c r="O118" s="242">
        <f t="shared" si="41"/>
        <v>0</v>
      </c>
    </row>
    <row r="119" spans="1:15" ht="16.5" thickTop="1" thickBot="1" x14ac:dyDescent="0.3">
      <c r="A119" s="207" t="s">
        <v>229</v>
      </c>
      <c r="B119" s="301" t="s">
        <v>43</v>
      </c>
      <c r="C119" s="302">
        <v>2111.5169000000001</v>
      </c>
      <c r="D119" s="303">
        <v>1000</v>
      </c>
      <c r="E119" s="108">
        <v>0</v>
      </c>
      <c r="F119" s="406">
        <v>1000</v>
      </c>
      <c r="G119" s="407">
        <v>0</v>
      </c>
      <c r="H119" s="303">
        <v>1000</v>
      </c>
      <c r="I119" s="432">
        <v>0</v>
      </c>
      <c r="J119" s="303">
        <v>1000</v>
      </c>
      <c r="K119" s="432">
        <v>0</v>
      </c>
      <c r="L119" s="303">
        <v>1000</v>
      </c>
      <c r="M119" s="432">
        <v>0</v>
      </c>
      <c r="N119" s="303">
        <v>1000</v>
      </c>
      <c r="O119" s="432">
        <v>0</v>
      </c>
    </row>
    <row r="120" spans="1:15" ht="16.5" thickTop="1" thickBot="1" x14ac:dyDescent="0.3">
      <c r="A120" s="207" t="s">
        <v>325</v>
      </c>
      <c r="B120" s="216" t="s">
        <v>98</v>
      </c>
      <c r="C120" s="217"/>
      <c r="D120" s="218">
        <f t="shared" ref="D120:M120" si="42">SUM(D119)</f>
        <v>1000</v>
      </c>
      <c r="E120" s="219">
        <f t="shared" si="42"/>
        <v>0</v>
      </c>
      <c r="F120" s="385">
        <f t="shared" si="42"/>
        <v>1000</v>
      </c>
      <c r="G120" s="386">
        <f t="shared" si="42"/>
        <v>0</v>
      </c>
      <c r="H120" s="218">
        <f t="shared" si="42"/>
        <v>1000</v>
      </c>
      <c r="I120" s="242">
        <f t="shared" si="42"/>
        <v>0</v>
      </c>
      <c r="J120" s="218">
        <f t="shared" si="42"/>
        <v>1000</v>
      </c>
      <c r="K120" s="242">
        <f t="shared" si="42"/>
        <v>0</v>
      </c>
      <c r="L120" s="218">
        <f t="shared" si="42"/>
        <v>1000</v>
      </c>
      <c r="M120" s="242">
        <f t="shared" si="42"/>
        <v>0</v>
      </c>
      <c r="N120" s="218">
        <f t="shared" ref="N120:O120" si="43">SUM(N119)</f>
        <v>1000</v>
      </c>
      <c r="O120" s="242">
        <f t="shared" si="43"/>
        <v>0</v>
      </c>
    </row>
    <row r="121" spans="1:15" ht="16.5" thickTop="1" thickBot="1" x14ac:dyDescent="0.3">
      <c r="A121" s="207" t="s">
        <v>230</v>
      </c>
      <c r="B121" s="301" t="s">
        <v>43</v>
      </c>
      <c r="C121" s="302">
        <v>2111.5169000000001</v>
      </c>
      <c r="D121" s="303">
        <v>350000</v>
      </c>
      <c r="E121" s="108">
        <v>500000</v>
      </c>
      <c r="F121" s="406">
        <v>350000</v>
      </c>
      <c r="G121" s="407">
        <v>500000</v>
      </c>
      <c r="H121" s="303">
        <v>350000</v>
      </c>
      <c r="I121" s="432">
        <v>500000</v>
      </c>
      <c r="J121" s="303">
        <v>350000</v>
      </c>
      <c r="K121" s="432">
        <v>500000</v>
      </c>
      <c r="L121" s="303">
        <v>350000</v>
      </c>
      <c r="M121" s="432">
        <v>500000</v>
      </c>
      <c r="N121" s="303">
        <v>350000</v>
      </c>
      <c r="O121" s="432">
        <v>500000</v>
      </c>
    </row>
    <row r="122" spans="1:15" ht="16.5" thickTop="1" thickBot="1" x14ac:dyDescent="0.3">
      <c r="A122" s="207" t="s">
        <v>231</v>
      </c>
      <c r="B122" s="216" t="s">
        <v>99</v>
      </c>
      <c r="C122" s="217"/>
      <c r="D122" s="218">
        <f t="shared" ref="D122:M122" si="44">SUM(D121)</f>
        <v>350000</v>
      </c>
      <c r="E122" s="219">
        <f t="shared" si="44"/>
        <v>500000</v>
      </c>
      <c r="F122" s="385">
        <f t="shared" si="44"/>
        <v>350000</v>
      </c>
      <c r="G122" s="386">
        <f t="shared" si="44"/>
        <v>500000</v>
      </c>
      <c r="H122" s="218">
        <f t="shared" si="44"/>
        <v>350000</v>
      </c>
      <c r="I122" s="242">
        <f t="shared" si="44"/>
        <v>500000</v>
      </c>
      <c r="J122" s="218">
        <f t="shared" si="44"/>
        <v>350000</v>
      </c>
      <c r="K122" s="242">
        <f t="shared" si="44"/>
        <v>500000</v>
      </c>
      <c r="L122" s="218">
        <f t="shared" si="44"/>
        <v>350000</v>
      </c>
      <c r="M122" s="242">
        <f t="shared" si="44"/>
        <v>500000</v>
      </c>
      <c r="N122" s="218">
        <f t="shared" ref="N122:O122" si="45">SUM(N121)</f>
        <v>350000</v>
      </c>
      <c r="O122" s="242">
        <f t="shared" si="45"/>
        <v>500000</v>
      </c>
    </row>
    <row r="123" spans="1:15" ht="16.5" thickTop="1" thickBot="1" x14ac:dyDescent="0.3">
      <c r="A123" s="207" t="s">
        <v>232</v>
      </c>
      <c r="B123" s="301" t="s">
        <v>44</v>
      </c>
      <c r="C123" s="302">
        <v>2111.5169000000001</v>
      </c>
      <c r="D123" s="303">
        <v>200000</v>
      </c>
      <c r="E123" s="108">
        <v>200000</v>
      </c>
      <c r="F123" s="406">
        <v>200000</v>
      </c>
      <c r="G123" s="407">
        <v>200000</v>
      </c>
      <c r="H123" s="303">
        <v>200000</v>
      </c>
      <c r="I123" s="432">
        <v>200000</v>
      </c>
      <c r="J123" s="303">
        <v>200000</v>
      </c>
      <c r="K123" s="432">
        <v>200000</v>
      </c>
      <c r="L123" s="303">
        <v>200000</v>
      </c>
      <c r="M123" s="432">
        <v>200000</v>
      </c>
      <c r="N123" s="303">
        <v>200000</v>
      </c>
      <c r="O123" s="432">
        <v>200000</v>
      </c>
    </row>
    <row r="124" spans="1:15" ht="16.5" thickTop="1" thickBot="1" x14ac:dyDescent="0.3">
      <c r="A124" s="207" t="s">
        <v>233</v>
      </c>
      <c r="B124" s="246" t="s">
        <v>418</v>
      </c>
      <c r="C124" s="247"/>
      <c r="D124" s="218">
        <f t="shared" ref="D124:M124" si="46">SUM(D123)</f>
        <v>200000</v>
      </c>
      <c r="E124" s="219">
        <f t="shared" si="46"/>
        <v>200000</v>
      </c>
      <c r="F124" s="385">
        <f t="shared" si="46"/>
        <v>200000</v>
      </c>
      <c r="G124" s="386">
        <f t="shared" si="46"/>
        <v>200000</v>
      </c>
      <c r="H124" s="218">
        <f t="shared" si="46"/>
        <v>200000</v>
      </c>
      <c r="I124" s="242">
        <f t="shared" si="46"/>
        <v>200000</v>
      </c>
      <c r="J124" s="218">
        <f t="shared" si="46"/>
        <v>200000</v>
      </c>
      <c r="K124" s="242">
        <f t="shared" si="46"/>
        <v>200000</v>
      </c>
      <c r="L124" s="218">
        <f t="shared" si="46"/>
        <v>200000</v>
      </c>
      <c r="M124" s="242">
        <f t="shared" si="46"/>
        <v>200000</v>
      </c>
      <c r="N124" s="218">
        <f t="shared" ref="N124:O124" si="47">SUM(N123)</f>
        <v>200000</v>
      </c>
      <c r="O124" s="242">
        <f t="shared" si="47"/>
        <v>200000</v>
      </c>
    </row>
    <row r="125" spans="1:15" ht="16.5" thickTop="1" thickBot="1" x14ac:dyDescent="0.3">
      <c r="A125" s="207" t="s">
        <v>234</v>
      </c>
      <c r="B125" s="165" t="s">
        <v>438</v>
      </c>
      <c r="C125" s="22">
        <v>5169</v>
      </c>
      <c r="D125" s="303">
        <v>0</v>
      </c>
      <c r="E125" s="108">
        <v>2000</v>
      </c>
      <c r="F125" s="406">
        <v>0</v>
      </c>
      <c r="G125" s="407">
        <v>2000</v>
      </c>
      <c r="H125" s="303">
        <v>0</v>
      </c>
      <c r="I125" s="432">
        <v>2000</v>
      </c>
      <c r="J125" s="303">
        <v>0</v>
      </c>
      <c r="K125" s="432">
        <v>2000</v>
      </c>
      <c r="L125" s="303">
        <v>0</v>
      </c>
      <c r="M125" s="432">
        <v>2000</v>
      </c>
      <c r="N125" s="303">
        <v>0</v>
      </c>
      <c r="O125" s="432">
        <v>2000</v>
      </c>
    </row>
    <row r="126" spans="1:15" ht="16.5" thickTop="1" thickBot="1" x14ac:dyDescent="0.3">
      <c r="A126" s="207" t="s">
        <v>235</v>
      </c>
      <c r="B126" s="216" t="s">
        <v>439</v>
      </c>
      <c r="C126" s="217"/>
      <c r="D126" s="218">
        <f t="shared" ref="D126:M126" si="48">SUM(D125)</f>
        <v>0</v>
      </c>
      <c r="E126" s="219">
        <f t="shared" si="48"/>
        <v>2000</v>
      </c>
      <c r="F126" s="385">
        <f t="shared" si="48"/>
        <v>0</v>
      </c>
      <c r="G126" s="386">
        <f t="shared" si="48"/>
        <v>2000</v>
      </c>
      <c r="H126" s="218">
        <f t="shared" si="48"/>
        <v>0</v>
      </c>
      <c r="I126" s="242">
        <f t="shared" si="48"/>
        <v>2000</v>
      </c>
      <c r="J126" s="218">
        <f t="shared" si="48"/>
        <v>0</v>
      </c>
      <c r="K126" s="242">
        <f t="shared" si="48"/>
        <v>2000</v>
      </c>
      <c r="L126" s="218">
        <f t="shared" si="48"/>
        <v>0</v>
      </c>
      <c r="M126" s="242">
        <f t="shared" si="48"/>
        <v>2000</v>
      </c>
      <c r="N126" s="218">
        <f t="shared" ref="N126:O126" si="49">SUM(N125)</f>
        <v>0</v>
      </c>
      <c r="O126" s="242">
        <f t="shared" si="49"/>
        <v>2000</v>
      </c>
    </row>
    <row r="127" spans="1:15" ht="15.75" thickTop="1" x14ac:dyDescent="0.25">
      <c r="A127" s="207" t="s">
        <v>236</v>
      </c>
      <c r="B127" s="304" t="s">
        <v>310</v>
      </c>
      <c r="C127" s="254" t="s">
        <v>23</v>
      </c>
      <c r="D127" s="273"/>
      <c r="E127" s="80">
        <v>400000</v>
      </c>
      <c r="F127" s="362"/>
      <c r="G127" s="360">
        <v>400000</v>
      </c>
      <c r="H127" s="273"/>
      <c r="I127" s="51">
        <v>400000</v>
      </c>
      <c r="J127" s="273"/>
      <c r="K127" s="51">
        <v>400000</v>
      </c>
      <c r="L127" s="273"/>
      <c r="M127" s="51">
        <v>400000</v>
      </c>
      <c r="N127" s="273"/>
      <c r="O127" s="51">
        <v>400000</v>
      </c>
    </row>
    <row r="128" spans="1:15" x14ac:dyDescent="0.25">
      <c r="A128" s="207" t="s">
        <v>237</v>
      </c>
      <c r="B128" s="305" t="s">
        <v>330</v>
      </c>
      <c r="C128" s="255" t="s">
        <v>45</v>
      </c>
      <c r="D128" s="111"/>
      <c r="E128" s="86">
        <v>0</v>
      </c>
      <c r="F128" s="376"/>
      <c r="G128" s="361">
        <v>0</v>
      </c>
      <c r="H128" s="111"/>
      <c r="I128" s="49">
        <v>0</v>
      </c>
      <c r="J128" s="111"/>
      <c r="K128" s="49">
        <v>0</v>
      </c>
      <c r="L128" s="111"/>
      <c r="M128" s="49">
        <v>0</v>
      </c>
      <c r="N128" s="111"/>
      <c r="O128" s="49">
        <v>0</v>
      </c>
    </row>
    <row r="129" spans="1:16" x14ac:dyDescent="0.25">
      <c r="A129" s="207" t="s">
        <v>238</v>
      </c>
      <c r="B129" s="306" t="s">
        <v>291</v>
      </c>
      <c r="C129" s="252" t="s">
        <v>320</v>
      </c>
      <c r="D129" s="112"/>
      <c r="E129" s="84">
        <v>10000</v>
      </c>
      <c r="F129" s="364"/>
      <c r="G129" s="365">
        <v>6000</v>
      </c>
      <c r="H129" s="112"/>
      <c r="I129" s="67">
        <v>6000</v>
      </c>
      <c r="J129" s="112"/>
      <c r="K129" s="67">
        <v>1000</v>
      </c>
      <c r="L129" s="112"/>
      <c r="M129" s="67">
        <v>1000</v>
      </c>
      <c r="N129" s="112"/>
      <c r="O129" s="67">
        <v>1000</v>
      </c>
    </row>
    <row r="130" spans="1:16" ht="15.75" thickBot="1" x14ac:dyDescent="0.3">
      <c r="A130" s="207" t="s">
        <v>239</v>
      </c>
      <c r="B130" s="307" t="s">
        <v>390</v>
      </c>
      <c r="C130" s="297" t="s">
        <v>389</v>
      </c>
      <c r="D130" s="101"/>
      <c r="E130" s="102">
        <v>30000</v>
      </c>
      <c r="F130" s="399"/>
      <c r="G130" s="400">
        <v>34000</v>
      </c>
      <c r="H130" s="101"/>
      <c r="I130" s="429">
        <v>34000</v>
      </c>
      <c r="J130" s="101"/>
      <c r="K130" s="429">
        <v>39000</v>
      </c>
      <c r="L130" s="101"/>
      <c r="M130" s="429">
        <v>39000</v>
      </c>
      <c r="N130" s="101"/>
      <c r="O130" s="429">
        <v>39000</v>
      </c>
    </row>
    <row r="131" spans="1:16" ht="16.5" thickTop="1" thickBot="1" x14ac:dyDescent="0.3">
      <c r="A131" s="207" t="s">
        <v>240</v>
      </c>
      <c r="B131" s="246" t="s">
        <v>100</v>
      </c>
      <c r="C131" s="247"/>
      <c r="D131" s="218">
        <f t="shared" ref="D131:M131" si="50">SUM(D127:D130)</f>
        <v>0</v>
      </c>
      <c r="E131" s="219">
        <f t="shared" si="50"/>
        <v>440000</v>
      </c>
      <c r="F131" s="385">
        <f t="shared" si="50"/>
        <v>0</v>
      </c>
      <c r="G131" s="386">
        <f t="shared" si="50"/>
        <v>440000</v>
      </c>
      <c r="H131" s="218">
        <f t="shared" si="50"/>
        <v>0</v>
      </c>
      <c r="I131" s="242">
        <f t="shared" si="50"/>
        <v>440000</v>
      </c>
      <c r="J131" s="218">
        <f t="shared" si="50"/>
        <v>0</v>
      </c>
      <c r="K131" s="242">
        <f t="shared" si="50"/>
        <v>440000</v>
      </c>
      <c r="L131" s="218">
        <f t="shared" si="50"/>
        <v>0</v>
      </c>
      <c r="M131" s="242">
        <f t="shared" si="50"/>
        <v>440000</v>
      </c>
      <c r="N131" s="218">
        <f t="shared" ref="N131:O131" si="51">SUM(N127:N130)</f>
        <v>0</v>
      </c>
      <c r="O131" s="242">
        <f t="shared" si="51"/>
        <v>440000</v>
      </c>
    </row>
    <row r="132" spans="1:16" ht="16.5" thickTop="1" thickBot="1" x14ac:dyDescent="0.3">
      <c r="A132" s="207" t="s">
        <v>241</v>
      </c>
      <c r="B132" s="308" t="s">
        <v>391</v>
      </c>
      <c r="C132" s="254" t="s">
        <v>392</v>
      </c>
      <c r="D132" s="273"/>
      <c r="E132" s="108">
        <v>25000</v>
      </c>
      <c r="F132" s="362"/>
      <c r="G132" s="407">
        <v>25000</v>
      </c>
      <c r="H132" s="273"/>
      <c r="I132" s="432">
        <v>25000</v>
      </c>
      <c r="J132" s="273"/>
      <c r="K132" s="432">
        <v>25000</v>
      </c>
      <c r="L132" s="273"/>
      <c r="M132" s="407">
        <v>35000</v>
      </c>
      <c r="N132" s="362"/>
      <c r="O132" s="407">
        <v>35000</v>
      </c>
      <c r="P132" s="329"/>
    </row>
    <row r="133" spans="1:16" ht="16.5" thickTop="1" thickBot="1" x14ac:dyDescent="0.3">
      <c r="A133" s="207" t="s">
        <v>242</v>
      </c>
      <c r="B133" s="246" t="s">
        <v>417</v>
      </c>
      <c r="C133" s="247"/>
      <c r="D133" s="218">
        <f t="shared" ref="D133:E133" si="52">SUM(D132)</f>
        <v>0</v>
      </c>
      <c r="E133" s="219">
        <f t="shared" si="52"/>
        <v>25000</v>
      </c>
      <c r="F133" s="385">
        <f t="shared" ref="F133:M133" si="53">SUM(F132)</f>
        <v>0</v>
      </c>
      <c r="G133" s="386">
        <f t="shared" si="53"/>
        <v>25000</v>
      </c>
      <c r="H133" s="218">
        <f t="shared" si="53"/>
        <v>0</v>
      </c>
      <c r="I133" s="242">
        <f t="shared" si="53"/>
        <v>25000</v>
      </c>
      <c r="J133" s="218">
        <f t="shared" si="53"/>
        <v>0</v>
      </c>
      <c r="K133" s="242">
        <f t="shared" si="53"/>
        <v>25000</v>
      </c>
      <c r="L133" s="218">
        <f t="shared" si="53"/>
        <v>0</v>
      </c>
      <c r="M133" s="386">
        <f t="shared" si="53"/>
        <v>35000</v>
      </c>
      <c r="N133" s="385">
        <f t="shared" ref="N133:O133" si="54">SUM(N132)</f>
        <v>0</v>
      </c>
      <c r="O133" s="386">
        <f t="shared" si="54"/>
        <v>35000</v>
      </c>
    </row>
    <row r="134" spans="1:16" ht="15.75" thickTop="1" x14ac:dyDescent="0.25">
      <c r="A134" s="207" t="s">
        <v>243</v>
      </c>
      <c r="B134" s="309" t="s">
        <v>292</v>
      </c>
      <c r="C134" s="252">
        <v>5134</v>
      </c>
      <c r="D134" s="124"/>
      <c r="E134" s="84">
        <v>10000</v>
      </c>
      <c r="F134" s="408"/>
      <c r="G134" s="365">
        <v>10000</v>
      </c>
      <c r="H134" s="124"/>
      <c r="I134" s="67">
        <v>10000</v>
      </c>
      <c r="J134" s="124"/>
      <c r="K134" s="67">
        <v>10000</v>
      </c>
      <c r="L134" s="124"/>
      <c r="M134" s="365">
        <v>10000</v>
      </c>
      <c r="N134" s="408"/>
      <c r="O134" s="365">
        <v>10000</v>
      </c>
    </row>
    <row r="135" spans="1:16" x14ac:dyDescent="0.25">
      <c r="A135" s="207" t="s">
        <v>244</v>
      </c>
      <c r="B135" s="310" t="s">
        <v>293</v>
      </c>
      <c r="C135" s="37" t="s">
        <v>47</v>
      </c>
      <c r="D135" s="311"/>
      <c r="E135" s="74">
        <v>30000</v>
      </c>
      <c r="F135" s="409"/>
      <c r="G135" s="359">
        <v>40000</v>
      </c>
      <c r="H135" s="311"/>
      <c r="I135" s="53">
        <v>40000</v>
      </c>
      <c r="J135" s="311"/>
      <c r="K135" s="53">
        <v>40000</v>
      </c>
      <c r="L135" s="311"/>
      <c r="M135" s="359">
        <v>40000</v>
      </c>
      <c r="N135" s="409"/>
      <c r="O135" s="359">
        <v>40000</v>
      </c>
    </row>
    <row r="136" spans="1:16" x14ac:dyDescent="0.25">
      <c r="A136" s="207" t="s">
        <v>245</v>
      </c>
      <c r="B136" s="310" t="s">
        <v>294</v>
      </c>
      <c r="C136" s="37" t="s">
        <v>331</v>
      </c>
      <c r="D136" s="311">
        <v>0</v>
      </c>
      <c r="E136" s="74">
        <v>30000</v>
      </c>
      <c r="F136" s="409">
        <v>1600</v>
      </c>
      <c r="G136" s="359">
        <v>30000</v>
      </c>
      <c r="H136" s="311">
        <v>1600</v>
      </c>
      <c r="I136" s="53">
        <v>30000</v>
      </c>
      <c r="J136" s="311">
        <v>1600</v>
      </c>
      <c r="K136" s="53">
        <v>30000</v>
      </c>
      <c r="L136" s="311">
        <v>1600</v>
      </c>
      <c r="M136" s="359">
        <v>30000</v>
      </c>
      <c r="N136" s="409">
        <v>1600</v>
      </c>
      <c r="O136" s="359">
        <v>30000</v>
      </c>
    </row>
    <row r="137" spans="1:16" x14ac:dyDescent="0.25">
      <c r="A137" s="207" t="s">
        <v>246</v>
      </c>
      <c r="B137" s="312" t="s">
        <v>273</v>
      </c>
      <c r="C137" s="269">
        <v>5155</v>
      </c>
      <c r="D137" s="313"/>
      <c r="E137" s="74">
        <v>5000</v>
      </c>
      <c r="F137" s="410"/>
      <c r="G137" s="359">
        <v>9000</v>
      </c>
      <c r="H137" s="313"/>
      <c r="I137" s="53">
        <v>9000</v>
      </c>
      <c r="J137" s="313"/>
      <c r="K137" s="53">
        <v>9000</v>
      </c>
      <c r="L137" s="313"/>
      <c r="M137" s="359">
        <v>9000</v>
      </c>
      <c r="N137" s="410"/>
      <c r="O137" s="359">
        <v>9000</v>
      </c>
    </row>
    <row r="138" spans="1:16" x14ac:dyDescent="0.25">
      <c r="A138" s="207" t="s">
        <v>247</v>
      </c>
      <c r="B138" s="312" t="s">
        <v>48</v>
      </c>
      <c r="C138" s="269">
        <v>5156</v>
      </c>
      <c r="D138" s="313"/>
      <c r="E138" s="74">
        <v>20000</v>
      </c>
      <c r="F138" s="410"/>
      <c r="G138" s="359">
        <v>20000</v>
      </c>
      <c r="H138" s="313"/>
      <c r="I138" s="53">
        <v>20000</v>
      </c>
      <c r="J138" s="313"/>
      <c r="K138" s="53">
        <v>20000</v>
      </c>
      <c r="L138" s="313"/>
      <c r="M138" s="359">
        <v>20000</v>
      </c>
      <c r="N138" s="410"/>
      <c r="O138" s="359">
        <v>20000</v>
      </c>
    </row>
    <row r="139" spans="1:16" x14ac:dyDescent="0.25">
      <c r="A139" s="207" t="s">
        <v>248</v>
      </c>
      <c r="B139" s="314" t="s">
        <v>288</v>
      </c>
      <c r="C139" s="37">
        <v>5171</v>
      </c>
      <c r="D139" s="311"/>
      <c r="E139" s="74">
        <v>70000</v>
      </c>
      <c r="F139" s="409"/>
      <c r="G139" s="359">
        <v>41000</v>
      </c>
      <c r="H139" s="311"/>
      <c r="I139" s="53">
        <v>41000</v>
      </c>
      <c r="J139" s="311"/>
      <c r="K139" s="53">
        <v>41000</v>
      </c>
      <c r="L139" s="311"/>
      <c r="M139" s="359">
        <v>41000</v>
      </c>
      <c r="N139" s="409"/>
      <c r="O139" s="359">
        <v>41000</v>
      </c>
    </row>
    <row r="140" spans="1:16" ht="15.75" thickBot="1" x14ac:dyDescent="0.3">
      <c r="A140" s="207" t="s">
        <v>249</v>
      </c>
      <c r="B140" s="314" t="s">
        <v>295</v>
      </c>
      <c r="C140" s="37" t="s">
        <v>49</v>
      </c>
      <c r="D140" s="311"/>
      <c r="E140" s="74">
        <v>20000</v>
      </c>
      <c r="F140" s="409"/>
      <c r="G140" s="359">
        <v>35000</v>
      </c>
      <c r="H140" s="311"/>
      <c r="I140" s="53">
        <v>35000</v>
      </c>
      <c r="J140" s="311"/>
      <c r="K140" s="53">
        <v>35000</v>
      </c>
      <c r="L140" s="311"/>
      <c r="M140" s="359">
        <v>35000</v>
      </c>
      <c r="N140" s="409"/>
      <c r="O140" s="359">
        <v>35000</v>
      </c>
    </row>
    <row r="141" spans="1:16" ht="16.5" thickTop="1" thickBot="1" x14ac:dyDescent="0.3">
      <c r="A141" s="207" t="s">
        <v>250</v>
      </c>
      <c r="B141" s="246" t="s">
        <v>103</v>
      </c>
      <c r="C141" s="247"/>
      <c r="D141" s="218">
        <f t="shared" ref="D141:M141" si="55">SUM(D134:D140)</f>
        <v>0</v>
      </c>
      <c r="E141" s="219">
        <f t="shared" si="55"/>
        <v>185000</v>
      </c>
      <c r="F141" s="385">
        <f t="shared" si="55"/>
        <v>1600</v>
      </c>
      <c r="G141" s="386">
        <f t="shared" si="55"/>
        <v>185000</v>
      </c>
      <c r="H141" s="218">
        <f t="shared" si="55"/>
        <v>1600</v>
      </c>
      <c r="I141" s="242">
        <f t="shared" si="55"/>
        <v>185000</v>
      </c>
      <c r="J141" s="218">
        <f t="shared" si="55"/>
        <v>1600</v>
      </c>
      <c r="K141" s="242">
        <f t="shared" si="55"/>
        <v>185000</v>
      </c>
      <c r="L141" s="218">
        <f t="shared" si="55"/>
        <v>1600</v>
      </c>
      <c r="M141" s="386">
        <f t="shared" si="55"/>
        <v>185000</v>
      </c>
      <c r="N141" s="385">
        <f t="shared" ref="N141:O141" si="56">SUM(N134:N140)</f>
        <v>1600</v>
      </c>
      <c r="O141" s="386">
        <f t="shared" si="56"/>
        <v>185000</v>
      </c>
    </row>
    <row r="142" spans="1:16" ht="16.5" thickTop="1" thickBot="1" x14ac:dyDescent="0.3">
      <c r="A142" s="207" t="s">
        <v>251</v>
      </c>
      <c r="B142" s="308" t="s">
        <v>46</v>
      </c>
      <c r="C142" s="254" t="s">
        <v>468</v>
      </c>
      <c r="D142" s="273"/>
      <c r="E142" s="108">
        <v>60000</v>
      </c>
      <c r="F142" s="362"/>
      <c r="G142" s="407">
        <v>60000</v>
      </c>
      <c r="H142" s="273"/>
      <c r="I142" s="432">
        <v>60000</v>
      </c>
      <c r="J142" s="273"/>
      <c r="K142" s="432">
        <v>60000</v>
      </c>
      <c r="L142" s="273"/>
      <c r="M142" s="407">
        <v>80000</v>
      </c>
      <c r="N142" s="362"/>
      <c r="O142" s="407">
        <v>80000</v>
      </c>
      <c r="P142" s="329"/>
    </row>
    <row r="143" spans="1:16" ht="16.5" thickTop="1" thickBot="1" x14ac:dyDescent="0.3">
      <c r="A143" s="207" t="s">
        <v>252</v>
      </c>
      <c r="B143" s="246" t="s">
        <v>462</v>
      </c>
      <c r="C143" s="247"/>
      <c r="D143" s="218">
        <f t="shared" ref="D143:I143" si="57">SUM(D142)</f>
        <v>0</v>
      </c>
      <c r="E143" s="219">
        <f t="shared" si="57"/>
        <v>60000</v>
      </c>
      <c r="F143" s="385">
        <f t="shared" si="57"/>
        <v>0</v>
      </c>
      <c r="G143" s="386">
        <f t="shared" si="57"/>
        <v>60000</v>
      </c>
      <c r="H143" s="218">
        <f t="shared" si="57"/>
        <v>0</v>
      </c>
      <c r="I143" s="242">
        <f t="shared" si="57"/>
        <v>60000</v>
      </c>
      <c r="J143" s="218">
        <f t="shared" ref="J143:M143" si="58">SUM(J142)</f>
        <v>0</v>
      </c>
      <c r="K143" s="242">
        <f t="shared" si="58"/>
        <v>60000</v>
      </c>
      <c r="L143" s="218">
        <f t="shared" si="58"/>
        <v>0</v>
      </c>
      <c r="M143" s="242">
        <f t="shared" si="58"/>
        <v>80000</v>
      </c>
      <c r="N143" s="218">
        <f t="shared" ref="N143:O143" si="59">SUM(N142)</f>
        <v>0</v>
      </c>
      <c r="O143" s="242">
        <f t="shared" si="59"/>
        <v>80000</v>
      </c>
    </row>
    <row r="144" spans="1:16" ht="15.75" thickTop="1" x14ac:dyDescent="0.25">
      <c r="A144" s="207" t="s">
        <v>253</v>
      </c>
      <c r="B144" s="306" t="s">
        <v>50</v>
      </c>
      <c r="C144" s="252">
        <v>5023</v>
      </c>
      <c r="D144" s="124"/>
      <c r="E144" s="84">
        <v>830000</v>
      </c>
      <c r="F144" s="408"/>
      <c r="G144" s="365">
        <v>830000</v>
      </c>
      <c r="H144" s="124"/>
      <c r="I144" s="67">
        <v>830000</v>
      </c>
      <c r="J144" s="124"/>
      <c r="K144" s="67">
        <v>830000</v>
      </c>
      <c r="L144" s="124"/>
      <c r="M144" s="67">
        <v>830000</v>
      </c>
      <c r="N144" s="124"/>
      <c r="O144" s="67">
        <v>830000</v>
      </c>
    </row>
    <row r="145" spans="1:16" ht="15.75" thickBot="1" x14ac:dyDescent="0.3">
      <c r="A145" s="207" t="s">
        <v>254</v>
      </c>
      <c r="B145" s="315" t="s">
        <v>297</v>
      </c>
      <c r="C145" s="37" t="s">
        <v>51</v>
      </c>
      <c r="D145" s="126"/>
      <c r="E145" s="74">
        <v>230000</v>
      </c>
      <c r="F145" s="411"/>
      <c r="G145" s="359">
        <v>230000</v>
      </c>
      <c r="H145" s="126"/>
      <c r="I145" s="53">
        <v>230000</v>
      </c>
      <c r="J145" s="126"/>
      <c r="K145" s="53">
        <v>230000</v>
      </c>
      <c r="L145" s="126"/>
      <c r="M145" s="53">
        <v>230000</v>
      </c>
      <c r="N145" s="126"/>
      <c r="O145" s="53">
        <v>230000</v>
      </c>
    </row>
    <row r="146" spans="1:16" ht="16.5" thickTop="1" thickBot="1" x14ac:dyDescent="0.3">
      <c r="A146" s="207" t="s">
        <v>255</v>
      </c>
      <c r="B146" s="246" t="s">
        <v>104</v>
      </c>
      <c r="C146" s="247"/>
      <c r="D146" s="218">
        <f t="shared" ref="D146:M146" si="60">SUM(D144:D145)</f>
        <v>0</v>
      </c>
      <c r="E146" s="219">
        <f t="shared" si="60"/>
        <v>1060000</v>
      </c>
      <c r="F146" s="385">
        <f t="shared" si="60"/>
        <v>0</v>
      </c>
      <c r="G146" s="386">
        <f t="shared" si="60"/>
        <v>1060000</v>
      </c>
      <c r="H146" s="218">
        <f t="shared" si="60"/>
        <v>0</v>
      </c>
      <c r="I146" s="242">
        <f t="shared" si="60"/>
        <v>1060000</v>
      </c>
      <c r="J146" s="218">
        <f t="shared" si="60"/>
        <v>0</v>
      </c>
      <c r="K146" s="242">
        <f t="shared" si="60"/>
        <v>1060000</v>
      </c>
      <c r="L146" s="218">
        <f t="shared" si="60"/>
        <v>0</v>
      </c>
      <c r="M146" s="242">
        <f t="shared" si="60"/>
        <v>1060000</v>
      </c>
      <c r="N146" s="218">
        <f t="shared" ref="N146:O146" si="61">SUM(N144:N145)</f>
        <v>0</v>
      </c>
      <c r="O146" s="242">
        <f t="shared" si="61"/>
        <v>1060000</v>
      </c>
    </row>
    <row r="147" spans="1:16" ht="15.75" thickTop="1" x14ac:dyDescent="0.25">
      <c r="A147" s="207" t="s">
        <v>256</v>
      </c>
      <c r="B147" s="316" t="s">
        <v>300</v>
      </c>
      <c r="C147" s="36" t="s">
        <v>52</v>
      </c>
      <c r="D147" s="124"/>
      <c r="E147" s="84">
        <v>0</v>
      </c>
      <c r="F147" s="408"/>
      <c r="G147" s="365">
        <v>0</v>
      </c>
      <c r="H147" s="124"/>
      <c r="I147" s="67">
        <v>0</v>
      </c>
      <c r="J147" s="124"/>
      <c r="K147" s="67">
        <v>0</v>
      </c>
      <c r="L147" s="124"/>
      <c r="M147" s="67">
        <v>0</v>
      </c>
      <c r="N147" s="124"/>
      <c r="O147" s="445">
        <v>48000</v>
      </c>
      <c r="P147" s="329">
        <v>48000</v>
      </c>
    </row>
    <row r="148" spans="1:16" ht="15.75" thickBot="1" x14ac:dyDescent="0.3">
      <c r="A148" s="207" t="s">
        <v>257</v>
      </c>
      <c r="B148" s="304" t="s">
        <v>301</v>
      </c>
      <c r="C148" s="37"/>
      <c r="D148" s="126"/>
      <c r="E148" s="74">
        <v>0</v>
      </c>
      <c r="F148" s="411"/>
      <c r="G148" s="359">
        <v>0</v>
      </c>
      <c r="H148" s="126"/>
      <c r="I148" s="53">
        <v>0</v>
      </c>
      <c r="J148" s="126"/>
      <c r="K148" s="53">
        <v>0</v>
      </c>
      <c r="L148" s="126"/>
      <c r="M148" s="53">
        <v>0</v>
      </c>
      <c r="N148" s="126"/>
      <c r="O148" s="53">
        <v>0</v>
      </c>
    </row>
    <row r="149" spans="1:16" ht="16.5" thickTop="1" thickBot="1" x14ac:dyDescent="0.3">
      <c r="A149" s="207" t="s">
        <v>258</v>
      </c>
      <c r="B149" s="246" t="s">
        <v>478</v>
      </c>
      <c r="C149" s="247"/>
      <c r="D149" s="218">
        <f>SUM(D147:D148)</f>
        <v>0</v>
      </c>
      <c r="E149" s="219">
        <f>SUM(E147+E148)</f>
        <v>0</v>
      </c>
      <c r="F149" s="385">
        <f>SUM(F147:F148)</f>
        <v>0</v>
      </c>
      <c r="G149" s="386">
        <f>SUM(G147+G148)</f>
        <v>0</v>
      </c>
      <c r="H149" s="218">
        <f>SUM(H147:H148)</f>
        <v>0</v>
      </c>
      <c r="I149" s="242">
        <f>SUM(I147+I148)</f>
        <v>0</v>
      </c>
      <c r="J149" s="218">
        <f>SUM(J147:J148)</f>
        <v>0</v>
      </c>
      <c r="K149" s="242">
        <f>SUM(K147+K148)</f>
        <v>0</v>
      </c>
      <c r="L149" s="218">
        <f>SUM(L147:L148)</f>
        <v>0</v>
      </c>
      <c r="M149" s="242">
        <f>SUM(M147+M148)</f>
        <v>0</v>
      </c>
      <c r="N149" s="218">
        <f>SUM(N147:N148)</f>
        <v>0</v>
      </c>
      <c r="O149" s="242">
        <f>SUM(O147+O148)</f>
        <v>48000</v>
      </c>
    </row>
    <row r="150" spans="1:16" ht="15.75" thickTop="1" x14ac:dyDescent="0.25">
      <c r="A150" s="207" t="s">
        <v>311</v>
      </c>
      <c r="B150" s="316" t="s">
        <v>375</v>
      </c>
      <c r="C150" s="36" t="s">
        <v>472</v>
      </c>
      <c r="D150" s="292">
        <v>15000</v>
      </c>
      <c r="E150" s="97"/>
      <c r="F150" s="395">
        <v>15000</v>
      </c>
      <c r="G150" s="392"/>
      <c r="H150" s="292">
        <v>17000</v>
      </c>
      <c r="I150" s="428"/>
      <c r="J150" s="292">
        <v>17000</v>
      </c>
      <c r="K150" s="428"/>
      <c r="L150" s="292">
        <v>17000</v>
      </c>
      <c r="M150" s="428"/>
      <c r="N150" s="292">
        <v>17000</v>
      </c>
      <c r="O150" s="428"/>
    </row>
    <row r="151" spans="1:16" x14ac:dyDescent="0.25">
      <c r="A151" s="207" t="s">
        <v>312</v>
      </c>
      <c r="B151" s="305" t="s">
        <v>302</v>
      </c>
      <c r="C151" s="255">
        <v>2324</v>
      </c>
      <c r="D151" s="111">
        <v>0</v>
      </c>
      <c r="E151" s="86"/>
      <c r="F151" s="376">
        <v>4570</v>
      </c>
      <c r="G151" s="361"/>
      <c r="H151" s="111">
        <v>4570</v>
      </c>
      <c r="I151" s="49"/>
      <c r="J151" s="111">
        <v>4570</v>
      </c>
      <c r="K151" s="49"/>
      <c r="L151" s="111">
        <v>4570</v>
      </c>
      <c r="M151" s="49"/>
      <c r="N151" s="111">
        <v>4570</v>
      </c>
      <c r="O151" s="49"/>
    </row>
    <row r="152" spans="1:16" x14ac:dyDescent="0.25">
      <c r="A152" s="207" t="s">
        <v>313</v>
      </c>
      <c r="B152" s="305" t="s">
        <v>303</v>
      </c>
      <c r="C152" s="255">
        <v>5011.5020999999997</v>
      </c>
      <c r="D152" s="111"/>
      <c r="E152" s="86">
        <v>600000</v>
      </c>
      <c r="F152" s="376"/>
      <c r="G152" s="361">
        <v>600000</v>
      </c>
      <c r="H152" s="111"/>
      <c r="I152" s="49">
        <v>600000</v>
      </c>
      <c r="J152" s="111"/>
      <c r="K152" s="49">
        <v>600000</v>
      </c>
      <c r="L152" s="111"/>
      <c r="M152" s="49">
        <v>600000</v>
      </c>
      <c r="N152" s="111"/>
      <c r="O152" s="49">
        <v>600000</v>
      </c>
    </row>
    <row r="153" spans="1:16" x14ac:dyDescent="0.25">
      <c r="A153" s="207" t="s">
        <v>314</v>
      </c>
      <c r="B153" s="305" t="s">
        <v>297</v>
      </c>
      <c r="C153" s="255" t="s">
        <v>53</v>
      </c>
      <c r="D153" s="111"/>
      <c r="E153" s="86">
        <v>150000</v>
      </c>
      <c r="F153" s="376"/>
      <c r="G153" s="361">
        <v>180000</v>
      </c>
      <c r="H153" s="111"/>
      <c r="I153" s="49">
        <v>180000</v>
      </c>
      <c r="J153" s="111"/>
      <c r="K153" s="49">
        <v>180000</v>
      </c>
      <c r="L153" s="111"/>
      <c r="M153" s="49">
        <v>180000</v>
      </c>
      <c r="N153" s="111"/>
      <c r="O153" s="49">
        <v>180000</v>
      </c>
    </row>
    <row r="154" spans="1:16" x14ac:dyDescent="0.25">
      <c r="A154" s="207" t="s">
        <v>315</v>
      </c>
      <c r="B154" s="305" t="s">
        <v>395</v>
      </c>
      <c r="C154" s="255" t="s">
        <v>394</v>
      </c>
      <c r="D154" s="111"/>
      <c r="E154" s="86">
        <v>5000</v>
      </c>
      <c r="F154" s="376"/>
      <c r="G154" s="361">
        <v>5000</v>
      </c>
      <c r="H154" s="111"/>
      <c r="I154" s="49">
        <v>5000</v>
      </c>
      <c r="J154" s="111"/>
      <c r="K154" s="49">
        <v>5000</v>
      </c>
      <c r="L154" s="111"/>
      <c r="M154" s="49">
        <v>5000</v>
      </c>
      <c r="N154" s="111"/>
      <c r="O154" s="49">
        <v>5000</v>
      </c>
    </row>
    <row r="155" spans="1:16" x14ac:dyDescent="0.25">
      <c r="A155" s="207" t="s">
        <v>332</v>
      </c>
      <c r="B155" s="305" t="s">
        <v>304</v>
      </c>
      <c r="C155" s="255" t="s">
        <v>305</v>
      </c>
      <c r="D155" s="111"/>
      <c r="E155" s="86">
        <v>120000</v>
      </c>
      <c r="F155" s="376"/>
      <c r="G155" s="361">
        <v>120000</v>
      </c>
      <c r="H155" s="111"/>
      <c r="I155" s="49">
        <v>120000</v>
      </c>
      <c r="J155" s="111"/>
      <c r="K155" s="49">
        <v>120000</v>
      </c>
      <c r="L155" s="111"/>
      <c r="M155" s="49">
        <v>120000</v>
      </c>
      <c r="N155" s="111"/>
      <c r="O155" s="49">
        <v>120000</v>
      </c>
    </row>
    <row r="156" spans="1:16" x14ac:dyDescent="0.25">
      <c r="A156" s="207" t="s">
        <v>333</v>
      </c>
      <c r="B156" s="305" t="s">
        <v>262</v>
      </c>
      <c r="C156" s="255">
        <v>5151</v>
      </c>
      <c r="D156" s="111"/>
      <c r="E156" s="86">
        <v>45000</v>
      </c>
      <c r="F156" s="376"/>
      <c r="G156" s="361">
        <v>45000</v>
      </c>
      <c r="H156" s="111"/>
      <c r="I156" s="49">
        <v>45000</v>
      </c>
      <c r="J156" s="111"/>
      <c r="K156" s="49">
        <v>45000</v>
      </c>
      <c r="L156" s="111"/>
      <c r="M156" s="49">
        <v>45000</v>
      </c>
      <c r="N156" s="111"/>
      <c r="O156" s="49">
        <v>45000</v>
      </c>
    </row>
    <row r="157" spans="1:16" x14ac:dyDescent="0.25">
      <c r="A157" s="207" t="s">
        <v>334</v>
      </c>
      <c r="B157" s="305" t="s">
        <v>306</v>
      </c>
      <c r="C157" s="255">
        <v>5154</v>
      </c>
      <c r="D157" s="111"/>
      <c r="E157" s="86">
        <v>90000</v>
      </c>
      <c r="F157" s="376"/>
      <c r="G157" s="361">
        <v>90000</v>
      </c>
      <c r="H157" s="111"/>
      <c r="I157" s="49">
        <v>90000</v>
      </c>
      <c r="J157" s="111"/>
      <c r="K157" s="49">
        <v>90000</v>
      </c>
      <c r="L157" s="111"/>
      <c r="M157" s="49">
        <v>90000</v>
      </c>
      <c r="N157" s="111"/>
      <c r="O157" s="49">
        <v>90000</v>
      </c>
    </row>
    <row r="158" spans="1:16" x14ac:dyDescent="0.25">
      <c r="A158" s="207" t="s">
        <v>335</v>
      </c>
      <c r="B158" s="305" t="s">
        <v>273</v>
      </c>
      <c r="C158" s="255">
        <v>5155</v>
      </c>
      <c r="D158" s="111"/>
      <c r="E158" s="86">
        <v>400000</v>
      </c>
      <c r="F158" s="376"/>
      <c r="G158" s="361">
        <v>340000</v>
      </c>
      <c r="H158" s="111"/>
      <c r="I158" s="49">
        <v>340000</v>
      </c>
      <c r="J158" s="111"/>
      <c r="K158" s="49">
        <v>430000</v>
      </c>
      <c r="L158" s="111"/>
      <c r="M158" s="49">
        <v>430000</v>
      </c>
      <c r="N158" s="111"/>
      <c r="O158" s="49">
        <v>430000</v>
      </c>
    </row>
    <row r="159" spans="1:16" x14ac:dyDescent="0.25">
      <c r="A159" s="207" t="s">
        <v>336</v>
      </c>
      <c r="B159" s="305" t="s">
        <v>48</v>
      </c>
      <c r="C159" s="255">
        <v>5156</v>
      </c>
      <c r="D159" s="111"/>
      <c r="E159" s="86">
        <v>35000</v>
      </c>
      <c r="F159" s="376"/>
      <c r="G159" s="361">
        <v>35000</v>
      </c>
      <c r="H159" s="111"/>
      <c r="I159" s="49">
        <v>35000</v>
      </c>
      <c r="J159" s="111"/>
      <c r="K159" s="49">
        <v>35000</v>
      </c>
      <c r="L159" s="111"/>
      <c r="M159" s="49">
        <v>35000</v>
      </c>
      <c r="N159" s="111"/>
      <c r="O159" s="49">
        <v>35000</v>
      </c>
    </row>
    <row r="160" spans="1:16" x14ac:dyDescent="0.25">
      <c r="A160" s="207" t="s">
        <v>337</v>
      </c>
      <c r="B160" s="305" t="s">
        <v>309</v>
      </c>
      <c r="C160" s="255" t="s">
        <v>79</v>
      </c>
      <c r="D160" s="111"/>
      <c r="E160" s="86">
        <v>60000</v>
      </c>
      <c r="F160" s="376"/>
      <c r="G160" s="361">
        <v>66000</v>
      </c>
      <c r="H160" s="111"/>
      <c r="I160" s="49">
        <v>66000</v>
      </c>
      <c r="J160" s="111"/>
      <c r="K160" s="49">
        <v>66000</v>
      </c>
      <c r="L160" s="111"/>
      <c r="M160" s="49">
        <v>66000</v>
      </c>
      <c r="N160" s="111"/>
      <c r="O160" s="49">
        <v>66000</v>
      </c>
    </row>
    <row r="161" spans="1:15" x14ac:dyDescent="0.25">
      <c r="A161" s="207" t="s">
        <v>338</v>
      </c>
      <c r="B161" s="305" t="s">
        <v>54</v>
      </c>
      <c r="C161" s="255">
        <v>5166</v>
      </c>
      <c r="D161" s="111"/>
      <c r="E161" s="86">
        <v>30000</v>
      </c>
      <c r="F161" s="376"/>
      <c r="G161" s="361">
        <v>30000</v>
      </c>
      <c r="H161" s="111"/>
      <c r="I161" s="49">
        <v>30000</v>
      </c>
      <c r="J161" s="111"/>
      <c r="K161" s="49">
        <v>30000</v>
      </c>
      <c r="L161" s="111"/>
      <c r="M161" s="49">
        <v>30000</v>
      </c>
      <c r="N161" s="111"/>
      <c r="O161" s="49">
        <v>30000</v>
      </c>
    </row>
    <row r="162" spans="1:15" x14ac:dyDescent="0.25">
      <c r="A162" s="207" t="s">
        <v>339</v>
      </c>
      <c r="B162" s="305" t="s">
        <v>307</v>
      </c>
      <c r="C162" s="255" t="s">
        <v>55</v>
      </c>
      <c r="D162" s="111"/>
      <c r="E162" s="86">
        <v>350000</v>
      </c>
      <c r="F162" s="376"/>
      <c r="G162" s="361">
        <v>344000</v>
      </c>
      <c r="H162" s="111"/>
      <c r="I162" s="49">
        <v>344000</v>
      </c>
      <c r="J162" s="111"/>
      <c r="K162" s="49">
        <v>254000</v>
      </c>
      <c r="L162" s="111"/>
      <c r="M162" s="49">
        <v>254000</v>
      </c>
      <c r="N162" s="111"/>
      <c r="O162" s="49">
        <v>254000</v>
      </c>
    </row>
    <row r="163" spans="1:15" x14ac:dyDescent="0.25">
      <c r="A163" s="207" t="s">
        <v>340</v>
      </c>
      <c r="B163" s="305" t="s">
        <v>56</v>
      </c>
      <c r="C163" s="255">
        <v>5173</v>
      </c>
      <c r="D163" s="111"/>
      <c r="E163" s="86">
        <v>500</v>
      </c>
      <c r="F163" s="376"/>
      <c r="G163" s="361">
        <v>500</v>
      </c>
      <c r="H163" s="111"/>
      <c r="I163" s="49">
        <v>500</v>
      </c>
      <c r="J163" s="111"/>
      <c r="K163" s="49">
        <v>500</v>
      </c>
      <c r="L163" s="111"/>
      <c r="M163" s="49">
        <v>500</v>
      </c>
      <c r="N163" s="111"/>
      <c r="O163" s="49">
        <v>500</v>
      </c>
    </row>
    <row r="164" spans="1:15" x14ac:dyDescent="0.25">
      <c r="A164" s="207" t="s">
        <v>341</v>
      </c>
      <c r="B164" s="305" t="s">
        <v>57</v>
      </c>
      <c r="C164" s="255">
        <v>5175</v>
      </c>
      <c r="D164" s="111"/>
      <c r="E164" s="86">
        <v>3000</v>
      </c>
      <c r="F164" s="376"/>
      <c r="G164" s="361">
        <v>3000</v>
      </c>
      <c r="H164" s="111"/>
      <c r="I164" s="49">
        <v>3000</v>
      </c>
      <c r="J164" s="111"/>
      <c r="K164" s="49">
        <v>3000</v>
      </c>
      <c r="L164" s="111"/>
      <c r="M164" s="49">
        <v>3000</v>
      </c>
      <c r="N164" s="111"/>
      <c r="O164" s="49">
        <v>3000</v>
      </c>
    </row>
    <row r="165" spans="1:15" x14ac:dyDescent="0.25">
      <c r="A165" s="207" t="s">
        <v>342</v>
      </c>
      <c r="B165" s="305" t="s">
        <v>58</v>
      </c>
      <c r="C165" s="255">
        <v>5182</v>
      </c>
      <c r="D165" s="111"/>
      <c r="E165" s="86">
        <v>0</v>
      </c>
      <c r="F165" s="376"/>
      <c r="G165" s="361">
        <v>0</v>
      </c>
      <c r="H165" s="111"/>
      <c r="I165" s="49">
        <v>0</v>
      </c>
      <c r="J165" s="111"/>
      <c r="K165" s="49">
        <v>0</v>
      </c>
      <c r="L165" s="111"/>
      <c r="M165" s="49">
        <v>0</v>
      </c>
      <c r="N165" s="111"/>
      <c r="O165" s="49">
        <v>0</v>
      </c>
    </row>
    <row r="166" spans="1:15" x14ac:dyDescent="0.25">
      <c r="A166" s="207" t="s">
        <v>343</v>
      </c>
      <c r="B166" s="305" t="s">
        <v>59</v>
      </c>
      <c r="C166" s="255">
        <v>5221</v>
      </c>
      <c r="D166" s="111"/>
      <c r="E166" s="86">
        <v>100000</v>
      </c>
      <c r="F166" s="376"/>
      <c r="G166" s="361">
        <v>100000</v>
      </c>
      <c r="H166" s="111"/>
      <c r="I166" s="49">
        <v>100000</v>
      </c>
      <c r="J166" s="111"/>
      <c r="K166" s="49">
        <v>100000</v>
      </c>
      <c r="L166" s="111"/>
      <c r="M166" s="49">
        <v>100000</v>
      </c>
      <c r="N166" s="111"/>
      <c r="O166" s="49">
        <v>100000</v>
      </c>
    </row>
    <row r="167" spans="1:15" x14ac:dyDescent="0.25">
      <c r="A167" s="207" t="s">
        <v>344</v>
      </c>
      <c r="B167" s="305" t="s">
        <v>470</v>
      </c>
      <c r="C167" s="255" t="s">
        <v>469</v>
      </c>
      <c r="D167" s="111"/>
      <c r="E167" s="86">
        <v>50000</v>
      </c>
      <c r="F167" s="376"/>
      <c r="G167" s="361">
        <v>80000</v>
      </c>
      <c r="H167" s="111"/>
      <c r="I167" s="49">
        <v>80000</v>
      </c>
      <c r="J167" s="111"/>
      <c r="K167" s="49">
        <v>80000</v>
      </c>
      <c r="L167" s="111"/>
      <c r="M167" s="49">
        <v>80000</v>
      </c>
      <c r="N167" s="111"/>
      <c r="O167" s="49">
        <v>80000</v>
      </c>
    </row>
    <row r="168" spans="1:15" x14ac:dyDescent="0.25">
      <c r="A168" s="207" t="s">
        <v>345</v>
      </c>
      <c r="B168" s="305" t="s">
        <v>61</v>
      </c>
      <c r="C168" s="255">
        <v>5321</v>
      </c>
      <c r="D168" s="111"/>
      <c r="E168" s="86">
        <v>5000</v>
      </c>
      <c r="F168" s="376"/>
      <c r="G168" s="361">
        <v>5000</v>
      </c>
      <c r="H168" s="111"/>
      <c r="I168" s="49">
        <v>5000</v>
      </c>
      <c r="J168" s="111"/>
      <c r="K168" s="49">
        <v>5000</v>
      </c>
      <c r="L168" s="111"/>
      <c r="M168" s="49">
        <v>5000</v>
      </c>
      <c r="N168" s="111"/>
      <c r="O168" s="49">
        <v>5000</v>
      </c>
    </row>
    <row r="169" spans="1:15" x14ac:dyDescent="0.25">
      <c r="A169" s="207" t="s">
        <v>346</v>
      </c>
      <c r="B169" s="305" t="s">
        <v>62</v>
      </c>
      <c r="C169" s="255">
        <v>5329</v>
      </c>
      <c r="D169" s="111"/>
      <c r="E169" s="86">
        <v>60000</v>
      </c>
      <c r="F169" s="376"/>
      <c r="G169" s="361">
        <v>60000</v>
      </c>
      <c r="H169" s="111"/>
      <c r="I169" s="49">
        <v>60000</v>
      </c>
      <c r="J169" s="111"/>
      <c r="K169" s="49">
        <v>60000</v>
      </c>
      <c r="L169" s="111"/>
      <c r="M169" s="49">
        <v>60000</v>
      </c>
      <c r="N169" s="111"/>
      <c r="O169" s="49">
        <v>60000</v>
      </c>
    </row>
    <row r="170" spans="1:15" x14ac:dyDescent="0.25">
      <c r="A170" s="207" t="s">
        <v>347</v>
      </c>
      <c r="B170" s="305" t="s">
        <v>323</v>
      </c>
      <c r="C170" s="255">
        <v>5339</v>
      </c>
      <c r="D170" s="317"/>
      <c r="E170" s="86">
        <v>10200</v>
      </c>
      <c r="F170" s="412"/>
      <c r="G170" s="361">
        <v>10200</v>
      </c>
      <c r="H170" s="317"/>
      <c r="I170" s="49">
        <v>10200</v>
      </c>
      <c r="J170" s="317"/>
      <c r="K170" s="49">
        <v>10200</v>
      </c>
      <c r="L170" s="317"/>
      <c r="M170" s="49">
        <v>10200</v>
      </c>
      <c r="N170" s="317"/>
      <c r="O170" s="49">
        <v>10200</v>
      </c>
    </row>
    <row r="171" spans="1:15" x14ac:dyDescent="0.25">
      <c r="A171" s="207" t="s">
        <v>348</v>
      </c>
      <c r="B171" s="318" t="s">
        <v>63</v>
      </c>
      <c r="C171" s="283">
        <v>5363.5365000000002</v>
      </c>
      <c r="D171" s="291"/>
      <c r="E171" s="86">
        <v>2000</v>
      </c>
      <c r="F171" s="394"/>
      <c r="G171" s="361">
        <v>2000</v>
      </c>
      <c r="H171" s="291"/>
      <c r="I171" s="49">
        <v>2000</v>
      </c>
      <c r="J171" s="291"/>
      <c r="K171" s="49">
        <v>2000</v>
      </c>
      <c r="L171" s="291"/>
      <c r="M171" s="49">
        <v>2000</v>
      </c>
      <c r="N171" s="291"/>
      <c r="O171" s="49">
        <v>2000</v>
      </c>
    </row>
    <row r="172" spans="1:15" x14ac:dyDescent="0.25">
      <c r="A172" s="207" t="s">
        <v>349</v>
      </c>
      <c r="B172" s="305" t="s">
        <v>64</v>
      </c>
      <c r="C172" s="255">
        <v>5660</v>
      </c>
      <c r="D172" s="317"/>
      <c r="E172" s="86">
        <v>20000</v>
      </c>
      <c r="F172" s="412"/>
      <c r="G172" s="361">
        <v>20000</v>
      </c>
      <c r="H172" s="317"/>
      <c r="I172" s="49">
        <v>20000</v>
      </c>
      <c r="J172" s="317"/>
      <c r="K172" s="49">
        <v>20000</v>
      </c>
      <c r="L172" s="317"/>
      <c r="M172" s="49">
        <v>20000</v>
      </c>
      <c r="N172" s="317"/>
      <c r="O172" s="49">
        <v>20000</v>
      </c>
    </row>
    <row r="173" spans="1:15" x14ac:dyDescent="0.25">
      <c r="A173" s="207" t="s">
        <v>350</v>
      </c>
      <c r="B173" s="305" t="s">
        <v>443</v>
      </c>
      <c r="C173" s="255">
        <v>6122</v>
      </c>
      <c r="D173" s="317"/>
      <c r="E173" s="86">
        <v>0</v>
      </c>
      <c r="F173" s="412"/>
      <c r="G173" s="361">
        <v>0</v>
      </c>
      <c r="H173" s="317"/>
      <c r="I173" s="49">
        <v>0</v>
      </c>
      <c r="J173" s="317"/>
      <c r="K173" s="49">
        <v>0</v>
      </c>
      <c r="L173" s="317"/>
      <c r="M173" s="49">
        <v>0</v>
      </c>
      <c r="N173" s="317"/>
      <c r="O173" s="49">
        <v>0</v>
      </c>
    </row>
    <row r="174" spans="1:15" ht="15.75" thickBot="1" x14ac:dyDescent="0.3">
      <c r="A174" s="207" t="s">
        <v>351</v>
      </c>
      <c r="B174" s="318" t="s">
        <v>444</v>
      </c>
      <c r="C174" s="283">
        <v>6125</v>
      </c>
      <c r="D174" s="291"/>
      <c r="E174" s="86">
        <v>0</v>
      </c>
      <c r="F174" s="394"/>
      <c r="G174" s="361">
        <v>0</v>
      </c>
      <c r="H174" s="291"/>
      <c r="I174" s="49">
        <v>0</v>
      </c>
      <c r="J174" s="291"/>
      <c r="K174" s="49">
        <v>0</v>
      </c>
      <c r="L174" s="291"/>
      <c r="M174" s="49">
        <v>0</v>
      </c>
      <c r="N174" s="291"/>
      <c r="O174" s="49">
        <v>0</v>
      </c>
    </row>
    <row r="175" spans="1:15" ht="16.5" thickTop="1" thickBot="1" x14ac:dyDescent="0.3">
      <c r="A175" s="207" t="s">
        <v>352</v>
      </c>
      <c r="B175" s="246" t="s">
        <v>105</v>
      </c>
      <c r="C175" s="247"/>
      <c r="D175" s="218">
        <f>SUM(D150:D172)</f>
        <v>15000</v>
      </c>
      <c r="E175" s="219">
        <f>SUM(E150:E174)</f>
        <v>2135700</v>
      </c>
      <c r="F175" s="385">
        <f>SUM(F150:F172)</f>
        <v>19570</v>
      </c>
      <c r="G175" s="386">
        <f>SUM(G150:G174)</f>
        <v>2135700</v>
      </c>
      <c r="H175" s="218">
        <f>SUM(H150:H172)</f>
        <v>21570</v>
      </c>
      <c r="I175" s="242">
        <f>SUM(I150:I174)</f>
        <v>2135700</v>
      </c>
      <c r="J175" s="218">
        <f>SUM(J150:J172)</f>
        <v>21570</v>
      </c>
      <c r="K175" s="242">
        <f>SUM(K150:K174)</f>
        <v>2135700</v>
      </c>
      <c r="L175" s="218">
        <f>SUM(L150:L172)</f>
        <v>21570</v>
      </c>
      <c r="M175" s="242">
        <f>SUM(M150:M174)</f>
        <v>2135700</v>
      </c>
      <c r="N175" s="218">
        <f>SUM(N150:N172)</f>
        <v>21570</v>
      </c>
      <c r="O175" s="242">
        <f>SUM(O150:O174)</f>
        <v>2135700</v>
      </c>
    </row>
    <row r="176" spans="1:15" ht="16.5" thickTop="1" thickBot="1" x14ac:dyDescent="0.3">
      <c r="A176" s="207" t="s">
        <v>353</v>
      </c>
      <c r="B176" s="308" t="s">
        <v>467</v>
      </c>
      <c r="C176" s="302">
        <v>5499</v>
      </c>
      <c r="D176" s="273">
        <v>0</v>
      </c>
      <c r="E176" s="108">
        <v>0</v>
      </c>
      <c r="F176" s="362">
        <v>0</v>
      </c>
      <c r="G176" s="407">
        <v>10000</v>
      </c>
      <c r="H176" s="273">
        <v>0</v>
      </c>
      <c r="I176" s="432">
        <v>10000</v>
      </c>
      <c r="J176" s="273">
        <v>0</v>
      </c>
      <c r="K176" s="432">
        <v>10000</v>
      </c>
      <c r="L176" s="273">
        <v>0</v>
      </c>
      <c r="M176" s="432">
        <v>10000</v>
      </c>
      <c r="N176" s="273">
        <v>0</v>
      </c>
      <c r="O176" s="432">
        <v>10000</v>
      </c>
    </row>
    <row r="177" spans="1:15" ht="16.5" thickTop="1" thickBot="1" x14ac:dyDescent="0.3">
      <c r="A177" s="207" t="s">
        <v>354</v>
      </c>
      <c r="B177" s="246" t="s">
        <v>466</v>
      </c>
      <c r="C177" s="247"/>
      <c r="D177" s="218">
        <f t="shared" ref="D177:E177" si="62">SUM(D176)</f>
        <v>0</v>
      </c>
      <c r="E177" s="219">
        <f t="shared" si="62"/>
        <v>0</v>
      </c>
      <c r="F177" s="385">
        <f t="shared" ref="F177:M177" si="63">SUM(F176)</f>
        <v>0</v>
      </c>
      <c r="G177" s="386">
        <f t="shared" si="63"/>
        <v>10000</v>
      </c>
      <c r="H177" s="218">
        <f t="shared" si="63"/>
        <v>0</v>
      </c>
      <c r="I177" s="242">
        <f t="shared" si="63"/>
        <v>10000</v>
      </c>
      <c r="J177" s="218">
        <f t="shared" si="63"/>
        <v>0</v>
      </c>
      <c r="K177" s="242">
        <f t="shared" si="63"/>
        <v>10000</v>
      </c>
      <c r="L177" s="218">
        <f t="shared" si="63"/>
        <v>0</v>
      </c>
      <c r="M177" s="242">
        <f t="shared" si="63"/>
        <v>10000</v>
      </c>
      <c r="N177" s="218">
        <f t="shared" ref="N177:O177" si="64">SUM(N176)</f>
        <v>0</v>
      </c>
      <c r="O177" s="242">
        <f t="shared" si="64"/>
        <v>10000</v>
      </c>
    </row>
    <row r="178" spans="1:15" ht="16.5" thickTop="1" thickBot="1" x14ac:dyDescent="0.3">
      <c r="A178" s="207" t="s">
        <v>355</v>
      </c>
      <c r="B178" s="308" t="s">
        <v>308</v>
      </c>
      <c r="C178" s="302" t="s">
        <v>369</v>
      </c>
      <c r="D178" s="273">
        <v>100</v>
      </c>
      <c r="E178" s="108">
        <v>15000</v>
      </c>
      <c r="F178" s="362">
        <v>500</v>
      </c>
      <c r="G178" s="407">
        <v>15000</v>
      </c>
      <c r="H178" s="273">
        <v>2500</v>
      </c>
      <c r="I178" s="432">
        <v>15000</v>
      </c>
      <c r="J178" s="273">
        <v>2500</v>
      </c>
      <c r="K178" s="432">
        <v>15000</v>
      </c>
      <c r="L178" s="273">
        <v>2500</v>
      </c>
      <c r="M178" s="432">
        <v>15000</v>
      </c>
      <c r="N178" s="273">
        <v>2500</v>
      </c>
      <c r="O178" s="432">
        <v>15000</v>
      </c>
    </row>
    <row r="179" spans="1:15" ht="16.5" thickTop="1" thickBot="1" x14ac:dyDescent="0.3">
      <c r="A179" s="207" t="s">
        <v>356</v>
      </c>
      <c r="B179" s="246" t="s">
        <v>106</v>
      </c>
      <c r="C179" s="247"/>
      <c r="D179" s="218">
        <f t="shared" ref="D179:M179" si="65">SUM(D178)</f>
        <v>100</v>
      </c>
      <c r="E179" s="219">
        <f t="shared" si="65"/>
        <v>15000</v>
      </c>
      <c r="F179" s="385">
        <f t="shared" si="65"/>
        <v>500</v>
      </c>
      <c r="G179" s="386">
        <f t="shared" si="65"/>
        <v>15000</v>
      </c>
      <c r="H179" s="218">
        <f t="shared" si="65"/>
        <v>2500</v>
      </c>
      <c r="I179" s="242">
        <f t="shared" si="65"/>
        <v>15000</v>
      </c>
      <c r="J179" s="218">
        <f t="shared" si="65"/>
        <v>2500</v>
      </c>
      <c r="K179" s="242">
        <f t="shared" si="65"/>
        <v>15000</v>
      </c>
      <c r="L179" s="218">
        <f t="shared" si="65"/>
        <v>2500</v>
      </c>
      <c r="M179" s="242">
        <f t="shared" si="65"/>
        <v>15000</v>
      </c>
      <c r="N179" s="218">
        <f t="shared" ref="N179:O179" si="66">SUM(N178)</f>
        <v>2500</v>
      </c>
      <c r="O179" s="242">
        <f t="shared" si="66"/>
        <v>15000</v>
      </c>
    </row>
    <row r="180" spans="1:15" ht="16.5" thickTop="1" thickBot="1" x14ac:dyDescent="0.3">
      <c r="A180" s="207" t="s">
        <v>357</v>
      </c>
      <c r="B180" s="308" t="s">
        <v>296</v>
      </c>
      <c r="C180" s="302">
        <v>5163</v>
      </c>
      <c r="D180" s="273"/>
      <c r="E180" s="51">
        <v>58000</v>
      </c>
      <c r="F180" s="362"/>
      <c r="G180" s="360">
        <v>58000</v>
      </c>
      <c r="H180" s="273"/>
      <c r="I180" s="51">
        <v>58000</v>
      </c>
      <c r="J180" s="273"/>
      <c r="K180" s="51">
        <v>58000</v>
      </c>
      <c r="L180" s="273"/>
      <c r="M180" s="51">
        <v>58000</v>
      </c>
      <c r="N180" s="273"/>
      <c r="O180" s="51">
        <v>58000</v>
      </c>
    </row>
    <row r="181" spans="1:15" ht="16.5" thickTop="1" thickBot="1" x14ac:dyDescent="0.3">
      <c r="A181" s="207" t="s">
        <v>358</v>
      </c>
      <c r="B181" s="246" t="s">
        <v>107</v>
      </c>
      <c r="C181" s="247"/>
      <c r="D181" s="218">
        <f t="shared" ref="D181:M181" si="67">SUM(D180)</f>
        <v>0</v>
      </c>
      <c r="E181" s="219">
        <f t="shared" si="67"/>
        <v>58000</v>
      </c>
      <c r="F181" s="385">
        <f t="shared" si="67"/>
        <v>0</v>
      </c>
      <c r="G181" s="386">
        <f t="shared" si="67"/>
        <v>58000</v>
      </c>
      <c r="H181" s="218">
        <f t="shared" si="67"/>
        <v>0</v>
      </c>
      <c r="I181" s="242">
        <f t="shared" si="67"/>
        <v>58000</v>
      </c>
      <c r="J181" s="218">
        <f t="shared" si="67"/>
        <v>0</v>
      </c>
      <c r="K181" s="242">
        <f t="shared" si="67"/>
        <v>58000</v>
      </c>
      <c r="L181" s="218">
        <f t="shared" si="67"/>
        <v>0</v>
      </c>
      <c r="M181" s="242">
        <f t="shared" si="67"/>
        <v>58000</v>
      </c>
      <c r="N181" s="218">
        <f t="shared" ref="N181:O181" si="68">SUM(N180)</f>
        <v>0</v>
      </c>
      <c r="O181" s="242">
        <f t="shared" si="68"/>
        <v>58000</v>
      </c>
    </row>
    <row r="182" spans="1:15" ht="16.5" thickTop="1" thickBot="1" x14ac:dyDescent="0.3">
      <c r="A182" s="207" t="s">
        <v>359</v>
      </c>
      <c r="B182" s="174" t="s">
        <v>432</v>
      </c>
      <c r="C182" s="29">
        <v>2226</v>
      </c>
      <c r="D182" s="273"/>
      <c r="E182" s="51">
        <v>0</v>
      </c>
      <c r="F182" s="362"/>
      <c r="G182" s="360">
        <v>0</v>
      </c>
      <c r="H182" s="273"/>
      <c r="I182" s="51">
        <v>0</v>
      </c>
      <c r="J182" s="273"/>
      <c r="K182" s="51">
        <v>0</v>
      </c>
      <c r="L182" s="273"/>
      <c r="M182" s="51">
        <v>0</v>
      </c>
      <c r="N182" s="273"/>
      <c r="O182" s="51">
        <v>0</v>
      </c>
    </row>
    <row r="183" spans="1:15" ht="16.5" thickTop="1" thickBot="1" x14ac:dyDescent="0.3">
      <c r="A183" s="207" t="s">
        <v>360</v>
      </c>
      <c r="B183" s="216" t="s">
        <v>424</v>
      </c>
      <c r="C183" s="322"/>
      <c r="D183" s="218">
        <f t="shared" ref="D183:M183" si="69">SUM(D182)</f>
        <v>0</v>
      </c>
      <c r="E183" s="219">
        <f t="shared" si="69"/>
        <v>0</v>
      </c>
      <c r="F183" s="385">
        <f t="shared" si="69"/>
        <v>0</v>
      </c>
      <c r="G183" s="386">
        <f t="shared" si="69"/>
        <v>0</v>
      </c>
      <c r="H183" s="218">
        <f t="shared" si="69"/>
        <v>0</v>
      </c>
      <c r="I183" s="242">
        <f t="shared" si="69"/>
        <v>0</v>
      </c>
      <c r="J183" s="218">
        <f t="shared" si="69"/>
        <v>0</v>
      </c>
      <c r="K183" s="242">
        <f t="shared" si="69"/>
        <v>0</v>
      </c>
      <c r="L183" s="218">
        <f t="shared" si="69"/>
        <v>0</v>
      </c>
      <c r="M183" s="242">
        <f t="shared" si="69"/>
        <v>0</v>
      </c>
      <c r="N183" s="218">
        <f t="shared" ref="N183:O183" si="70">SUM(N182)</f>
        <v>0</v>
      </c>
      <c r="O183" s="242">
        <f t="shared" si="70"/>
        <v>0</v>
      </c>
    </row>
    <row r="184" spans="1:15" ht="16.5" thickTop="1" thickBot="1" x14ac:dyDescent="0.3">
      <c r="A184" s="207" t="s">
        <v>361</v>
      </c>
      <c r="B184" s="210" t="s">
        <v>65</v>
      </c>
      <c r="C184" s="176"/>
      <c r="D184" s="177">
        <f>SUM(D39+D42+D47+D51+D54+D58+D65+D70+D77+D82+D85+D89+D91+D34+D18+D16+D95+D103+D106+D111+D116+D60+D120+D122+D124+D131+D143+D141+D146+D175+D179+D126++D181+D36+D118+D133+D149+D183)</f>
        <v>22259600</v>
      </c>
      <c r="E184" s="178">
        <f>SUM(E39+E42+E47+E51+E54+E58+E65+E70+E77+E82+E85+E89+E91+E34+E18+E16+E95+E103+E106+E111+E116+E60+E120+E122+E124+E131+E143+E141+E146+E175+E179+E181+E133+E36+E118+E149+E126+E183)</f>
        <v>11366000</v>
      </c>
      <c r="F184" s="413">
        <f>SUM(F39+F42+F47+F51+F54+F58+F65+F70+F77+F82+F85+F89+F91+F34+F18+F16+F95+F103+F106+F111+F116+F60+F120+F122+F124+F131+F143+F141+F146+F175+F179+F126++F181+F36+F118+F133+F149+F183)</f>
        <v>25330423.100000001</v>
      </c>
      <c r="G184" s="414">
        <f>SUM(G39+G42+G47+G51+G54+G58+G65+G70+G77+G82+G85+G89+G91+G34+G18+G16+G95+G103+G106+G111+G116+G60+G120+G122+G124+G131+G143+G141+G146+G175+G179+G181+G133+G36+G118+G149+G126+G183+G177)</f>
        <v>11581000</v>
      </c>
      <c r="H184" s="177">
        <f>SUM(H39+H42+H47+H51+H54+H58+H65+H70+H77+H82+H85+H89+H91+H34+H18+H16+H95+H103+H106+H111+H116+H60+H120+H122+H124+H131+H143+H141+H146+H175+H179+H126++H181+H36+H118+H133+H149+H183)</f>
        <v>26975923.100000001</v>
      </c>
      <c r="I184" s="178">
        <f>SUM(I39+I42+I47+I51+I54+I58+I65+I70+I77+I82+I85+I89+I91+I34+I18+I16+I95+I103+I106+I111+I116+I60+I120+I122+I124+I131+I143+I141+I146+I175+I179+I181+I133+I36+I118+I149+I126+I183+I177)</f>
        <v>11767000</v>
      </c>
      <c r="J184" s="177">
        <f>SUM(J39+J42+J47+J51+J54+J58+J65+J70+J77+J82+J85+J89+J91+J34+J18+J16+J95+J103+J106+J111+J116+J60+J120+J122+J124+J131+J143+J141+J146+J175+J179+J126++J181+J36+J118+J133+J149+J183)</f>
        <v>27015923.100000001</v>
      </c>
      <c r="K184" s="178">
        <f>SUM(K39+K42+K47+K51+K54+K58+K65+K70+K77+K82+K85+K89+K91+K34+K18+K16+K95+K103+K106+K111+K116+K60+K120+K122+K124+K131+K143+K141+K146+K175+K179+K181+K133+K36+K118+K149+K126+K183+K177)</f>
        <v>11807000</v>
      </c>
      <c r="L184" s="177">
        <f>SUM(L39+L42+L47+L51+L54+L58+L65+L70+L77+L82+L85+L89+L91+L34+L18+L16+L95+L103+L106+L111+L116+L60+L120+L122+L124+L131+L143+L141+L146+L175+L179+L126++L181+L36+L118+L133+L149+L183)</f>
        <v>27015923.100000001</v>
      </c>
      <c r="M184" s="178">
        <f>SUM(M39+M42+M47+M51+M54+M58+M65+M70+M77+M82+M85+M89+M91+M34+M18+M16+M95+M103+M106+M111+M116+M60+M120+M122+M124+M131+M143+M141+M146+M175+M179+M181+M133+M36+M118+M149+M126+M183+M177)</f>
        <v>12477500</v>
      </c>
      <c r="N184" s="177">
        <f>SUM(N39+N42+N47+N51+N54+N58+N65+N70+N77+N82+N85+N89+N91+N34+N18+N16+N95+N103+N106+N111+N116+N60+N120+N122+N124+N131+N143+N141+N146+N175+N179+N126++N181+N36+N118+N133+N149+N183)</f>
        <v>27063923.100000001</v>
      </c>
      <c r="O184" s="178">
        <f>SUM(O39+O42+O47+O51+O54+O58+O65+O70+O77+O82+O85+O89+O91+O34+O18+O16+O95+O103+O106+O111+O116+O60+O120+O122+O124+O131+O143+O141+O146+O175+O179+O181+O133+O36+O118+O149+O126+O183+O177)</f>
        <v>12525500</v>
      </c>
    </row>
    <row r="185" spans="1:15" ht="16.5" thickTop="1" thickBot="1" x14ac:dyDescent="0.3">
      <c r="A185" s="207" t="s">
        <v>362</v>
      </c>
      <c r="B185" s="211" t="s">
        <v>66</v>
      </c>
      <c r="C185" s="180">
        <v>8115</v>
      </c>
      <c r="D185" s="181">
        <f>SUM(D184-E184)</f>
        <v>10893600</v>
      </c>
      <c r="E185" s="182"/>
      <c r="F185" s="415">
        <f>SUM(F184-G184)</f>
        <v>13749423.100000001</v>
      </c>
      <c r="G185" s="416"/>
      <c r="H185" s="181">
        <f>SUM(H184-I184)</f>
        <v>15208923.100000001</v>
      </c>
      <c r="I185" s="182"/>
      <c r="J185" s="181">
        <f>SUM(J184-K184)</f>
        <v>15208923.100000001</v>
      </c>
      <c r="K185" s="182"/>
      <c r="L185" s="181">
        <f>SUM(L184-M184)</f>
        <v>14538423.100000001</v>
      </c>
      <c r="M185" s="182"/>
      <c r="N185" s="181">
        <f>SUM(N184-O184)</f>
        <v>14538423.100000001</v>
      </c>
      <c r="O185" s="182"/>
    </row>
    <row r="186" spans="1:15" ht="16.5" thickTop="1" thickBot="1" x14ac:dyDescent="0.3">
      <c r="A186" s="207" t="s">
        <v>363</v>
      </c>
      <c r="B186" s="212" t="s">
        <v>65</v>
      </c>
      <c r="C186" s="208"/>
      <c r="D186" s="177">
        <f>SUM(D184-D185)</f>
        <v>11366000</v>
      </c>
      <c r="E186" s="205">
        <f>SUM(E184:E185)</f>
        <v>11366000</v>
      </c>
      <c r="F186" s="413">
        <f>SUM(F184-F185)</f>
        <v>11581000</v>
      </c>
      <c r="G186" s="417">
        <f>SUM(G184:G185)</f>
        <v>11581000</v>
      </c>
      <c r="H186" s="177">
        <f>SUM(H184-H185)</f>
        <v>11767000</v>
      </c>
      <c r="I186" s="205">
        <f>SUM(I184:I185)</f>
        <v>11767000</v>
      </c>
      <c r="J186" s="177">
        <f>SUM(J184-J185)</f>
        <v>11807000</v>
      </c>
      <c r="K186" s="205">
        <f>SUM(K184:K185)</f>
        <v>11807000</v>
      </c>
      <c r="L186" s="177">
        <f>SUM(L184-L185)</f>
        <v>12477500</v>
      </c>
      <c r="M186" s="205">
        <f>SUM(M184:M185)</f>
        <v>12477500</v>
      </c>
      <c r="N186" s="177">
        <f>SUM(N184-N185)</f>
        <v>12525500</v>
      </c>
      <c r="O186" s="205">
        <f>SUM(O184:O185)</f>
        <v>12525500</v>
      </c>
    </row>
    <row r="187" spans="1:15" x14ac:dyDescent="0.25">
      <c r="A187" s="207" t="s">
        <v>364</v>
      </c>
      <c r="B187" s="213" t="s">
        <v>67</v>
      </c>
      <c r="C187" s="209"/>
      <c r="D187" s="467">
        <v>44648</v>
      </c>
      <c r="E187" s="468"/>
      <c r="F187" s="485"/>
      <c r="G187" s="486"/>
      <c r="H187" s="467"/>
      <c r="I187" s="468"/>
      <c r="J187" s="467"/>
      <c r="K187" s="468"/>
      <c r="L187" s="467"/>
      <c r="M187" s="468"/>
      <c r="N187" s="467"/>
      <c r="O187" s="468"/>
    </row>
    <row r="188" spans="1:15" x14ac:dyDescent="0.25">
      <c r="A188" s="207" t="s">
        <v>365</v>
      </c>
      <c r="B188" s="214" t="s">
        <v>68</v>
      </c>
      <c r="C188" s="192"/>
      <c r="D188" s="463">
        <v>44630</v>
      </c>
      <c r="E188" s="464"/>
      <c r="F188" s="487"/>
      <c r="G188" s="488"/>
      <c r="H188" s="463"/>
      <c r="I188" s="464"/>
      <c r="J188" s="463"/>
      <c r="K188" s="464"/>
      <c r="L188" s="463"/>
      <c r="M188" s="464"/>
      <c r="N188" s="463"/>
      <c r="O188" s="464"/>
    </row>
    <row r="189" spans="1:15" x14ac:dyDescent="0.25">
      <c r="A189" s="207" t="s">
        <v>409</v>
      </c>
      <c r="B189" s="214" t="s">
        <v>69</v>
      </c>
      <c r="C189" s="192"/>
      <c r="D189" s="463">
        <v>44646</v>
      </c>
      <c r="E189" s="464"/>
      <c r="F189" s="487"/>
      <c r="G189" s="488"/>
      <c r="H189" s="463"/>
      <c r="I189" s="464"/>
      <c r="J189" s="463"/>
      <c r="K189" s="464"/>
      <c r="L189" s="463"/>
      <c r="M189" s="464"/>
      <c r="N189" s="463"/>
      <c r="O189" s="464"/>
    </row>
    <row r="190" spans="1:15" ht="15.75" thickBot="1" x14ac:dyDescent="0.3">
      <c r="A190" s="207" t="s">
        <v>423</v>
      </c>
      <c r="B190" s="215" t="s">
        <v>70</v>
      </c>
      <c r="C190" s="196"/>
      <c r="D190" s="465">
        <v>44648</v>
      </c>
      <c r="E190" s="466"/>
      <c r="F190" s="489"/>
      <c r="G190" s="490"/>
      <c r="H190" s="465"/>
      <c r="I190" s="466"/>
      <c r="J190" s="465"/>
      <c r="K190" s="466"/>
      <c r="L190" s="465"/>
      <c r="M190" s="466"/>
      <c r="N190" s="465"/>
      <c r="O190" s="466"/>
    </row>
    <row r="191" spans="1:15" ht="18.75" thickTop="1" x14ac:dyDescent="0.25">
      <c r="A191" s="31"/>
      <c r="B191" s="38"/>
      <c r="C191" s="39"/>
    </row>
    <row r="192" spans="1:15" ht="15.75" x14ac:dyDescent="0.25">
      <c r="A192" s="31"/>
      <c r="B192" s="40"/>
      <c r="C192" s="2"/>
      <c r="D192" s="2"/>
      <c r="F192" s="419"/>
      <c r="H192" s="434"/>
      <c r="J192" s="434"/>
      <c r="L192" s="434"/>
      <c r="N192" s="434"/>
    </row>
    <row r="193" spans="1:14" ht="15.75" x14ac:dyDescent="0.25">
      <c r="A193" s="31"/>
      <c r="B193" s="40"/>
      <c r="C193" s="2"/>
      <c r="D193" s="2"/>
      <c r="F193" s="419"/>
      <c r="H193" s="434"/>
      <c r="J193" s="434"/>
      <c r="L193" s="434"/>
      <c r="N193" s="434"/>
    </row>
    <row r="194" spans="1:14" ht="15.75" x14ac:dyDescent="0.25">
      <c r="A194" s="31"/>
      <c r="B194" s="40"/>
      <c r="C194" s="2"/>
      <c r="D194" s="2"/>
      <c r="F194" s="419"/>
      <c r="H194" s="434"/>
      <c r="J194" s="434"/>
      <c r="L194" s="434"/>
      <c r="N194" s="434"/>
    </row>
    <row r="195" spans="1:14" ht="15.75" x14ac:dyDescent="0.25">
      <c r="A195" s="31"/>
      <c r="B195" s="40"/>
      <c r="C195" s="2"/>
      <c r="D195" s="2"/>
      <c r="F195" s="419"/>
      <c r="H195" s="434"/>
      <c r="J195" s="434"/>
      <c r="L195" s="434"/>
      <c r="N195" s="434"/>
    </row>
    <row r="196" spans="1:14" x14ac:dyDescent="0.25">
      <c r="D196" s="2"/>
      <c r="F196" s="419"/>
      <c r="H196" s="434"/>
      <c r="J196" s="434"/>
      <c r="L196" s="434"/>
      <c r="N196" s="434"/>
    </row>
    <row r="197" spans="1:14" x14ac:dyDescent="0.25">
      <c r="C197" s="2"/>
      <c r="D197" s="2"/>
      <c r="F197" s="419"/>
      <c r="H197" s="434"/>
      <c r="J197" s="434"/>
      <c r="L197" s="434"/>
      <c r="N197" s="434"/>
    </row>
    <row r="198" spans="1:14" x14ac:dyDescent="0.25">
      <c r="C198" s="31"/>
      <c r="D198" s="2"/>
      <c r="F198" s="419"/>
      <c r="H198" s="434"/>
      <c r="J198" s="434"/>
      <c r="L198" s="434"/>
      <c r="N198" s="434"/>
    </row>
    <row r="199" spans="1:14" x14ac:dyDescent="0.25">
      <c r="C199" s="31"/>
      <c r="D199" s="2"/>
      <c r="F199" s="419"/>
      <c r="H199" s="434"/>
      <c r="J199" s="434"/>
      <c r="L199" s="434"/>
      <c r="N199" s="434"/>
    </row>
    <row r="200" spans="1:14" x14ac:dyDescent="0.25">
      <c r="C200" s="31"/>
      <c r="D200" s="2"/>
      <c r="F200" s="419"/>
      <c r="H200" s="434"/>
      <c r="J200" s="434"/>
      <c r="L200" s="434"/>
      <c r="N200" s="434"/>
    </row>
    <row r="201" spans="1:14" x14ac:dyDescent="0.25">
      <c r="C201" s="31"/>
      <c r="D201" s="2"/>
      <c r="F201" s="419"/>
      <c r="H201" s="434"/>
      <c r="J201" s="434"/>
      <c r="L201" s="434"/>
      <c r="N201" s="434"/>
    </row>
    <row r="202" spans="1:14" x14ac:dyDescent="0.25">
      <c r="C202" s="31"/>
      <c r="D202" s="2"/>
      <c r="F202" s="419"/>
      <c r="H202" s="434"/>
      <c r="J202" s="434"/>
      <c r="L202" s="434"/>
      <c r="N202" s="434"/>
    </row>
    <row r="203" spans="1:14" x14ac:dyDescent="0.25">
      <c r="C203" s="31"/>
    </row>
    <row r="204" spans="1:14" x14ac:dyDescent="0.25">
      <c r="C204" s="2"/>
    </row>
    <row r="205" spans="1:14" x14ac:dyDescent="0.25">
      <c r="C205" s="2"/>
    </row>
    <row r="206" spans="1:14" x14ac:dyDescent="0.25">
      <c r="C206" s="2"/>
    </row>
    <row r="207" spans="1:14" x14ac:dyDescent="0.25">
      <c r="C207" s="2"/>
    </row>
    <row r="208" spans="1:14" x14ac:dyDescent="0.25">
      <c r="C208" s="2"/>
    </row>
  </sheetData>
  <mergeCells count="32">
    <mergeCell ref="L187:M187"/>
    <mergeCell ref="A1:C2"/>
    <mergeCell ref="D1:E2"/>
    <mergeCell ref="F1:G2"/>
    <mergeCell ref="H1:I2"/>
    <mergeCell ref="J1:K2"/>
    <mergeCell ref="L1:M2"/>
    <mergeCell ref="A3:B3"/>
    <mergeCell ref="D187:E187"/>
    <mergeCell ref="F187:G187"/>
    <mergeCell ref="H187:I187"/>
    <mergeCell ref="J187:K187"/>
    <mergeCell ref="D189:E189"/>
    <mergeCell ref="F189:G189"/>
    <mergeCell ref="H189:I189"/>
    <mergeCell ref="J189:K189"/>
    <mergeCell ref="L189:M189"/>
    <mergeCell ref="D188:E188"/>
    <mergeCell ref="F188:G188"/>
    <mergeCell ref="H188:I188"/>
    <mergeCell ref="J188:K188"/>
    <mergeCell ref="L188:M188"/>
    <mergeCell ref="N1:O2"/>
    <mergeCell ref="N187:O187"/>
    <mergeCell ref="N188:O188"/>
    <mergeCell ref="N189:O189"/>
    <mergeCell ref="N190:O190"/>
    <mergeCell ref="D190:E190"/>
    <mergeCell ref="F190:G190"/>
    <mergeCell ref="H190:I190"/>
    <mergeCell ref="J190:K190"/>
    <mergeCell ref="L190:M190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8"/>
  <sheetViews>
    <sheetView tabSelected="1" workbookViewId="0">
      <selection activeCell="O197" sqref="O197"/>
    </sheetView>
  </sheetViews>
  <sheetFormatPr defaultRowHeight="15" x14ac:dyDescent="0.25"/>
  <cols>
    <col min="1" max="1" width="6.140625" customWidth="1"/>
    <col min="2" max="2" width="52.28515625" customWidth="1"/>
    <col min="3" max="3" width="15.28515625" customWidth="1"/>
    <col min="4" max="4" width="10.85546875" hidden="1" customWidth="1"/>
    <col min="5" max="5" width="13.7109375" hidden="1" customWidth="1"/>
    <col min="6" max="6" width="10.85546875" style="418" hidden="1" customWidth="1"/>
    <col min="7" max="7" width="13.7109375" style="418" hidden="1" customWidth="1"/>
    <col min="8" max="8" width="10.85546875" style="433" hidden="1" customWidth="1"/>
    <col min="9" max="9" width="13.7109375" style="433" hidden="1" customWidth="1"/>
    <col min="10" max="10" width="10.85546875" style="418" hidden="1" customWidth="1"/>
    <col min="11" max="11" width="13.7109375" style="418" hidden="1" customWidth="1"/>
    <col min="12" max="12" width="10.85546875" style="433" customWidth="1"/>
    <col min="13" max="13" width="13.7109375" style="433" customWidth="1"/>
    <col min="14" max="14" width="10.85546875" style="433" customWidth="1"/>
    <col min="15" max="15" width="13.7109375" style="433" customWidth="1"/>
    <col min="16" max="16" width="10.85546875" style="418" hidden="1" customWidth="1"/>
    <col min="17" max="17" width="13.7109375" style="418" hidden="1" customWidth="1"/>
    <col min="18" max="18" width="10" bestFit="1" customWidth="1"/>
  </cols>
  <sheetData>
    <row r="1" spans="1:17" ht="15.75" customHeight="1" thickTop="1" x14ac:dyDescent="0.25">
      <c r="A1" s="469" t="s">
        <v>453</v>
      </c>
      <c r="B1" s="470"/>
      <c r="C1" s="471"/>
      <c r="D1" s="475" t="s">
        <v>459</v>
      </c>
      <c r="E1" s="476"/>
      <c r="F1" s="481" t="s">
        <v>464</v>
      </c>
      <c r="G1" s="482"/>
      <c r="H1" s="475" t="s">
        <v>471</v>
      </c>
      <c r="I1" s="476"/>
      <c r="J1" s="481" t="s">
        <v>473</v>
      </c>
      <c r="K1" s="482"/>
      <c r="L1" s="475" t="s">
        <v>476</v>
      </c>
      <c r="M1" s="476"/>
      <c r="N1" s="475" t="s">
        <v>479</v>
      </c>
      <c r="O1" s="476"/>
      <c r="P1" s="481" t="s">
        <v>480</v>
      </c>
      <c r="Q1" s="482"/>
    </row>
    <row r="2" spans="1:17" ht="15.75" thickBot="1" x14ac:dyDescent="0.3">
      <c r="A2" s="472"/>
      <c r="B2" s="473"/>
      <c r="C2" s="474"/>
      <c r="D2" s="477"/>
      <c r="E2" s="478"/>
      <c r="F2" s="483"/>
      <c r="G2" s="484"/>
      <c r="H2" s="477"/>
      <c r="I2" s="478"/>
      <c r="J2" s="483"/>
      <c r="K2" s="484"/>
      <c r="L2" s="477"/>
      <c r="M2" s="478"/>
      <c r="N2" s="477"/>
      <c r="O2" s="478"/>
      <c r="P2" s="483"/>
      <c r="Q2" s="484"/>
    </row>
    <row r="3" spans="1:17" ht="16.5" thickTop="1" thickBot="1" x14ac:dyDescent="0.3">
      <c r="A3" s="479" t="s">
        <v>108</v>
      </c>
      <c r="B3" s="480"/>
      <c r="C3" s="444" t="s">
        <v>109</v>
      </c>
      <c r="D3" s="240" t="s">
        <v>0</v>
      </c>
      <c r="E3" s="241" t="s">
        <v>1</v>
      </c>
      <c r="F3" s="348" t="s">
        <v>0</v>
      </c>
      <c r="G3" s="349" t="s">
        <v>1</v>
      </c>
      <c r="H3" s="240" t="s">
        <v>0</v>
      </c>
      <c r="I3" s="241" t="s">
        <v>1</v>
      </c>
      <c r="J3" s="348" t="s">
        <v>0</v>
      </c>
      <c r="K3" s="349" t="s">
        <v>1</v>
      </c>
      <c r="L3" s="240" t="s">
        <v>0</v>
      </c>
      <c r="M3" s="241" t="s">
        <v>1</v>
      </c>
      <c r="N3" s="240" t="s">
        <v>0</v>
      </c>
      <c r="O3" s="241" t="s">
        <v>1</v>
      </c>
      <c r="P3" s="348" t="s">
        <v>0</v>
      </c>
      <c r="Q3" s="349" t="s">
        <v>1</v>
      </c>
    </row>
    <row r="4" spans="1:17" ht="15.75" thickTop="1" x14ac:dyDescent="0.25">
      <c r="A4" s="206" t="s">
        <v>115</v>
      </c>
      <c r="B4" s="131" t="s">
        <v>2</v>
      </c>
      <c r="C4" s="5">
        <v>1111</v>
      </c>
      <c r="D4" s="42">
        <v>1200000</v>
      </c>
      <c r="E4" s="43"/>
      <c r="F4" s="350">
        <v>1200000</v>
      </c>
      <c r="G4" s="351"/>
      <c r="H4" s="42">
        <v>1200000</v>
      </c>
      <c r="I4" s="43"/>
      <c r="J4" s="350">
        <v>1200000</v>
      </c>
      <c r="K4" s="351"/>
      <c r="L4" s="42">
        <v>1200000</v>
      </c>
      <c r="M4" s="43"/>
      <c r="N4" s="42">
        <v>1200000</v>
      </c>
      <c r="O4" s="43"/>
      <c r="P4" s="350">
        <v>1200000</v>
      </c>
      <c r="Q4" s="351"/>
    </row>
    <row r="5" spans="1:17" x14ac:dyDescent="0.25">
      <c r="A5" s="207" t="s">
        <v>116</v>
      </c>
      <c r="B5" s="133" t="s">
        <v>3</v>
      </c>
      <c r="C5" s="6">
        <v>1112</v>
      </c>
      <c r="D5" s="44">
        <v>50000</v>
      </c>
      <c r="E5" s="45"/>
      <c r="F5" s="352">
        <v>50000</v>
      </c>
      <c r="G5" s="353"/>
      <c r="H5" s="44">
        <v>50000</v>
      </c>
      <c r="I5" s="45"/>
      <c r="J5" s="352">
        <v>50000</v>
      </c>
      <c r="K5" s="353"/>
      <c r="L5" s="44">
        <v>50000</v>
      </c>
      <c r="M5" s="45"/>
      <c r="N5" s="44">
        <v>50000</v>
      </c>
      <c r="O5" s="45"/>
      <c r="P5" s="352">
        <v>50000</v>
      </c>
      <c r="Q5" s="353"/>
    </row>
    <row r="6" spans="1:17" x14ac:dyDescent="0.25">
      <c r="A6" s="207" t="s">
        <v>117</v>
      </c>
      <c r="B6" s="133" t="s">
        <v>4</v>
      </c>
      <c r="C6" s="6">
        <v>1121</v>
      </c>
      <c r="D6" s="44">
        <v>1100000</v>
      </c>
      <c r="E6" s="45"/>
      <c r="F6" s="352">
        <v>1100000</v>
      </c>
      <c r="G6" s="353"/>
      <c r="H6" s="44">
        <v>1100000</v>
      </c>
      <c r="I6" s="45"/>
      <c r="J6" s="352">
        <v>1100000</v>
      </c>
      <c r="K6" s="353"/>
      <c r="L6" s="44">
        <v>1100000</v>
      </c>
      <c r="M6" s="45"/>
      <c r="N6" s="44">
        <v>1100000</v>
      </c>
      <c r="O6" s="45"/>
      <c r="P6" s="352">
        <v>1100000</v>
      </c>
      <c r="Q6" s="353"/>
    </row>
    <row r="7" spans="1:17" x14ac:dyDescent="0.25">
      <c r="A7" s="207" t="s">
        <v>118</v>
      </c>
      <c r="B7" s="133" t="s">
        <v>5</v>
      </c>
      <c r="C7" s="6">
        <v>1211</v>
      </c>
      <c r="D7" s="44">
        <v>2800000</v>
      </c>
      <c r="E7" s="45"/>
      <c r="F7" s="352">
        <v>2800000</v>
      </c>
      <c r="G7" s="353"/>
      <c r="H7" s="44">
        <v>2800000</v>
      </c>
      <c r="I7" s="45"/>
      <c r="J7" s="352">
        <v>2800000</v>
      </c>
      <c r="K7" s="353"/>
      <c r="L7" s="44">
        <v>2800000</v>
      </c>
      <c r="M7" s="45"/>
      <c r="N7" s="44">
        <v>2800000</v>
      </c>
      <c r="O7" s="45"/>
      <c r="P7" s="352">
        <v>2800000</v>
      </c>
      <c r="Q7" s="353"/>
    </row>
    <row r="8" spans="1:17" x14ac:dyDescent="0.25">
      <c r="A8" s="207" t="s">
        <v>119</v>
      </c>
      <c r="B8" s="133" t="s">
        <v>112</v>
      </c>
      <c r="C8" s="6">
        <v>1334</v>
      </c>
      <c r="D8" s="44">
        <v>1100</v>
      </c>
      <c r="E8" s="45"/>
      <c r="F8" s="352">
        <v>1100</v>
      </c>
      <c r="G8" s="353"/>
      <c r="H8" s="44">
        <v>1100</v>
      </c>
      <c r="I8" s="45"/>
      <c r="J8" s="352">
        <v>1100</v>
      </c>
      <c r="K8" s="353"/>
      <c r="L8" s="44">
        <v>1100</v>
      </c>
      <c r="M8" s="45"/>
      <c r="N8" s="44">
        <v>1100</v>
      </c>
      <c r="O8" s="45"/>
      <c r="P8" s="352">
        <v>1100</v>
      </c>
      <c r="Q8" s="353"/>
    </row>
    <row r="9" spans="1:17" x14ac:dyDescent="0.25">
      <c r="A9" s="207" t="s">
        <v>120</v>
      </c>
      <c r="B9" s="134" t="s">
        <v>6</v>
      </c>
      <c r="C9" s="6">
        <v>1341</v>
      </c>
      <c r="D9" s="44">
        <v>7000</v>
      </c>
      <c r="E9" s="45"/>
      <c r="F9" s="352">
        <v>7000</v>
      </c>
      <c r="G9" s="353"/>
      <c r="H9" s="44">
        <v>7000</v>
      </c>
      <c r="I9" s="45"/>
      <c r="J9" s="352">
        <v>7000</v>
      </c>
      <c r="K9" s="353"/>
      <c r="L9" s="44">
        <v>7000</v>
      </c>
      <c r="M9" s="45"/>
      <c r="N9" s="44">
        <v>7000</v>
      </c>
      <c r="O9" s="45"/>
      <c r="P9" s="352">
        <v>7000</v>
      </c>
      <c r="Q9" s="353"/>
    </row>
    <row r="10" spans="1:17" x14ac:dyDescent="0.25">
      <c r="A10" s="207" t="s">
        <v>121</v>
      </c>
      <c r="B10" s="134" t="s">
        <v>7</v>
      </c>
      <c r="C10" s="6">
        <v>1342</v>
      </c>
      <c r="D10" s="44">
        <v>200000</v>
      </c>
      <c r="E10" s="45"/>
      <c r="F10" s="352">
        <v>200000</v>
      </c>
      <c r="G10" s="353"/>
      <c r="H10" s="44">
        <v>200000</v>
      </c>
      <c r="I10" s="45"/>
      <c r="J10" s="352">
        <v>200000</v>
      </c>
      <c r="K10" s="353"/>
      <c r="L10" s="44">
        <v>200000</v>
      </c>
      <c r="M10" s="45"/>
      <c r="N10" s="44">
        <v>200000</v>
      </c>
      <c r="O10" s="45"/>
      <c r="P10" s="352">
        <v>200000</v>
      </c>
      <c r="Q10" s="353"/>
    </row>
    <row r="11" spans="1:17" x14ac:dyDescent="0.25">
      <c r="A11" s="207" t="s">
        <v>122</v>
      </c>
      <c r="B11" s="135" t="s">
        <v>8</v>
      </c>
      <c r="C11" s="7">
        <v>1343</v>
      </c>
      <c r="D11" s="44">
        <v>2400</v>
      </c>
      <c r="E11" s="45"/>
      <c r="F11" s="352">
        <v>2400</v>
      </c>
      <c r="G11" s="353"/>
      <c r="H11" s="44">
        <v>2400</v>
      </c>
      <c r="I11" s="45"/>
      <c r="J11" s="352">
        <v>2400</v>
      </c>
      <c r="K11" s="353"/>
      <c r="L11" s="44">
        <v>2400</v>
      </c>
      <c r="M11" s="45"/>
      <c r="N11" s="44">
        <v>2400</v>
      </c>
      <c r="O11" s="45"/>
      <c r="P11" s="352">
        <v>2400</v>
      </c>
      <c r="Q11" s="353"/>
    </row>
    <row r="12" spans="1:17" x14ac:dyDescent="0.25">
      <c r="A12" s="207" t="s">
        <v>426</v>
      </c>
      <c r="B12" s="134" t="s">
        <v>9</v>
      </c>
      <c r="C12" s="6">
        <v>1361</v>
      </c>
      <c r="D12" s="44">
        <v>10000</v>
      </c>
      <c r="E12" s="45"/>
      <c r="F12" s="352">
        <v>10000</v>
      </c>
      <c r="G12" s="353"/>
      <c r="H12" s="44">
        <v>10000</v>
      </c>
      <c r="I12" s="45"/>
      <c r="J12" s="352">
        <v>10000</v>
      </c>
      <c r="K12" s="353"/>
      <c r="L12" s="44">
        <v>10000</v>
      </c>
      <c r="M12" s="45"/>
      <c r="N12" s="44">
        <v>10000</v>
      </c>
      <c r="O12" s="45"/>
      <c r="P12" s="352">
        <v>10000</v>
      </c>
      <c r="Q12" s="353"/>
    </row>
    <row r="13" spans="1:17" x14ac:dyDescent="0.25">
      <c r="A13" s="207" t="s">
        <v>123</v>
      </c>
      <c r="B13" s="136" t="s">
        <v>10</v>
      </c>
      <c r="C13" s="6">
        <v>1381</v>
      </c>
      <c r="D13" s="44">
        <v>40000</v>
      </c>
      <c r="E13" s="45"/>
      <c r="F13" s="352">
        <v>40000</v>
      </c>
      <c r="G13" s="353"/>
      <c r="H13" s="44">
        <v>40000</v>
      </c>
      <c r="I13" s="45"/>
      <c r="J13" s="352">
        <v>40000</v>
      </c>
      <c r="K13" s="353"/>
      <c r="L13" s="44">
        <v>40000</v>
      </c>
      <c r="M13" s="45"/>
      <c r="N13" s="44">
        <v>40000</v>
      </c>
      <c r="O13" s="45"/>
      <c r="P13" s="352">
        <v>40000</v>
      </c>
      <c r="Q13" s="353"/>
    </row>
    <row r="14" spans="1:17" x14ac:dyDescent="0.25">
      <c r="A14" s="207" t="s">
        <v>124</v>
      </c>
      <c r="B14" s="136" t="s">
        <v>11</v>
      </c>
      <c r="C14" s="6">
        <v>1382</v>
      </c>
      <c r="D14" s="44">
        <v>100</v>
      </c>
      <c r="E14" s="45"/>
      <c r="F14" s="352">
        <v>100</v>
      </c>
      <c r="G14" s="353"/>
      <c r="H14" s="44">
        <v>100</v>
      </c>
      <c r="I14" s="45"/>
      <c r="J14" s="352">
        <v>100</v>
      </c>
      <c r="K14" s="353"/>
      <c r="L14" s="44">
        <v>100</v>
      </c>
      <c r="M14" s="45"/>
      <c r="N14" s="44">
        <v>100</v>
      </c>
      <c r="O14" s="45"/>
      <c r="P14" s="352">
        <v>100</v>
      </c>
      <c r="Q14" s="353"/>
    </row>
    <row r="15" spans="1:17" ht="15.75" thickBot="1" x14ac:dyDescent="0.3">
      <c r="A15" s="207" t="s">
        <v>125</v>
      </c>
      <c r="B15" s="137" t="s">
        <v>12</v>
      </c>
      <c r="C15" s="8">
        <v>1511</v>
      </c>
      <c r="D15" s="46">
        <v>255000</v>
      </c>
      <c r="E15" s="47"/>
      <c r="F15" s="354">
        <v>255000</v>
      </c>
      <c r="G15" s="355"/>
      <c r="H15" s="46">
        <v>255000</v>
      </c>
      <c r="I15" s="47"/>
      <c r="J15" s="354">
        <v>255000</v>
      </c>
      <c r="K15" s="355"/>
      <c r="L15" s="46">
        <v>255000</v>
      </c>
      <c r="M15" s="47"/>
      <c r="N15" s="46">
        <v>255000</v>
      </c>
      <c r="O15" s="47"/>
      <c r="P15" s="354">
        <v>255000</v>
      </c>
      <c r="Q15" s="355"/>
    </row>
    <row r="16" spans="1:17" ht="16.5" thickTop="1" thickBot="1" x14ac:dyDescent="0.3">
      <c r="A16" s="207" t="s">
        <v>126</v>
      </c>
      <c r="B16" s="216" t="s">
        <v>80</v>
      </c>
      <c r="C16" s="232"/>
      <c r="D16" s="233">
        <f>SUM(D4:D15)</f>
        <v>5665600</v>
      </c>
      <c r="E16" s="234"/>
      <c r="F16" s="356">
        <f>SUM(F4:F15)</f>
        <v>5665600</v>
      </c>
      <c r="G16" s="357"/>
      <c r="H16" s="233">
        <f>SUM(H4:H15)</f>
        <v>5665600</v>
      </c>
      <c r="I16" s="234"/>
      <c r="J16" s="356">
        <f>SUM(J4:J15)</f>
        <v>5665600</v>
      </c>
      <c r="K16" s="357"/>
      <c r="L16" s="233">
        <f>SUM(L4:L15)</f>
        <v>5665600</v>
      </c>
      <c r="M16" s="234"/>
      <c r="N16" s="233">
        <f>SUM(N4:N15)</f>
        <v>5665600</v>
      </c>
      <c r="O16" s="234"/>
      <c r="P16" s="356">
        <f>SUM(P4:P15)</f>
        <v>5665600</v>
      </c>
      <c r="Q16" s="357"/>
    </row>
    <row r="17" spans="1:18" ht="16.5" thickTop="1" thickBot="1" x14ac:dyDescent="0.3">
      <c r="A17" s="207" t="s">
        <v>127</v>
      </c>
      <c r="B17" s="250" t="s">
        <v>13</v>
      </c>
      <c r="C17" s="37">
        <v>2460</v>
      </c>
      <c r="D17" s="48">
        <v>70000</v>
      </c>
      <c r="E17" s="53"/>
      <c r="F17" s="358">
        <v>70000</v>
      </c>
      <c r="G17" s="359"/>
      <c r="H17" s="48">
        <v>70000</v>
      </c>
      <c r="I17" s="53"/>
      <c r="J17" s="358">
        <v>70000</v>
      </c>
      <c r="K17" s="359"/>
      <c r="L17" s="48">
        <v>70000</v>
      </c>
      <c r="M17" s="53"/>
      <c r="N17" s="48">
        <v>70000</v>
      </c>
      <c r="O17" s="53"/>
      <c r="P17" s="358">
        <v>70000</v>
      </c>
      <c r="Q17" s="359"/>
    </row>
    <row r="18" spans="1:18" ht="16.5" thickTop="1" thickBot="1" x14ac:dyDescent="0.3">
      <c r="A18" s="207" t="s">
        <v>134</v>
      </c>
      <c r="B18" s="216" t="s">
        <v>82</v>
      </c>
      <c r="C18" s="232"/>
      <c r="D18" s="233">
        <f>SUM(D17:D17)</f>
        <v>70000</v>
      </c>
      <c r="E18" s="234"/>
      <c r="F18" s="356">
        <f>SUM(F17:F17)</f>
        <v>70000</v>
      </c>
      <c r="G18" s="357"/>
      <c r="H18" s="233">
        <f>SUM(H17:H17)</f>
        <v>70000</v>
      </c>
      <c r="I18" s="234"/>
      <c r="J18" s="356">
        <f>SUM(J17:J17)</f>
        <v>70000</v>
      </c>
      <c r="K18" s="357"/>
      <c r="L18" s="233">
        <f>SUM(L17:L17)</f>
        <v>70000</v>
      </c>
      <c r="M18" s="234"/>
      <c r="N18" s="233">
        <f>SUM(N17:N17)</f>
        <v>70000</v>
      </c>
      <c r="O18" s="234"/>
      <c r="P18" s="356">
        <f>SUM(P17:P17)</f>
        <v>70000</v>
      </c>
      <c r="Q18" s="357"/>
    </row>
    <row r="19" spans="1:18" ht="15.75" thickTop="1" x14ac:dyDescent="0.25">
      <c r="A19" s="207" t="s">
        <v>135</v>
      </c>
      <c r="B19" s="248" t="s">
        <v>477</v>
      </c>
      <c r="C19" s="37">
        <v>4111</v>
      </c>
      <c r="D19" s="48">
        <v>0</v>
      </c>
      <c r="E19" s="51"/>
      <c r="F19" s="358">
        <v>0</v>
      </c>
      <c r="G19" s="360"/>
      <c r="H19" s="48">
        <v>0</v>
      </c>
      <c r="I19" s="51"/>
      <c r="J19" s="358">
        <v>0</v>
      </c>
      <c r="K19" s="360"/>
      <c r="L19" s="48">
        <v>0</v>
      </c>
      <c r="M19" s="51"/>
      <c r="N19" s="48">
        <v>48000</v>
      </c>
      <c r="O19" s="51"/>
      <c r="P19" s="48">
        <v>48000</v>
      </c>
      <c r="Q19" s="360"/>
      <c r="R19" s="435"/>
    </row>
    <row r="20" spans="1:18" x14ac:dyDescent="0.25">
      <c r="A20" s="207" t="s">
        <v>136</v>
      </c>
      <c r="B20" s="138" t="s">
        <v>465</v>
      </c>
      <c r="C20" s="6">
        <v>4111</v>
      </c>
      <c r="D20" s="48">
        <v>0</v>
      </c>
      <c r="E20" s="45"/>
      <c r="F20" s="358">
        <v>21633.1</v>
      </c>
      <c r="G20" s="353"/>
      <c r="H20" s="48">
        <v>21633.1</v>
      </c>
      <c r="I20" s="45"/>
      <c r="J20" s="358">
        <v>21633.1</v>
      </c>
      <c r="K20" s="353"/>
      <c r="L20" s="48">
        <v>21633.1</v>
      </c>
      <c r="M20" s="45"/>
      <c r="N20" s="48">
        <v>21633.1</v>
      </c>
      <c r="O20" s="45"/>
      <c r="P20" s="332">
        <v>22446.31</v>
      </c>
      <c r="Q20" s="353"/>
      <c r="R20" s="435">
        <v>813.21</v>
      </c>
    </row>
    <row r="21" spans="1:18" x14ac:dyDescent="0.25">
      <c r="A21" s="207" t="s">
        <v>137</v>
      </c>
      <c r="B21" s="249" t="s">
        <v>396</v>
      </c>
      <c r="C21" s="37">
        <v>4112</v>
      </c>
      <c r="D21" s="52">
        <v>92900</v>
      </c>
      <c r="E21" s="53"/>
      <c r="F21" s="358">
        <v>92900</v>
      </c>
      <c r="G21" s="359"/>
      <c r="H21" s="48">
        <v>92900</v>
      </c>
      <c r="I21" s="53"/>
      <c r="J21" s="358">
        <v>92900</v>
      </c>
      <c r="K21" s="359"/>
      <c r="L21" s="48">
        <v>92900</v>
      </c>
      <c r="M21" s="53"/>
      <c r="N21" s="48">
        <v>92900</v>
      </c>
      <c r="O21" s="53"/>
      <c r="P21" s="358">
        <v>92900</v>
      </c>
      <c r="Q21" s="359"/>
    </row>
    <row r="22" spans="1:18" x14ac:dyDescent="0.25">
      <c r="A22" s="207" t="s">
        <v>128</v>
      </c>
      <c r="B22" s="249" t="s">
        <v>326</v>
      </c>
      <c r="C22" s="37">
        <v>4116</v>
      </c>
      <c r="D22" s="52">
        <v>0</v>
      </c>
      <c r="E22" s="53"/>
      <c r="F22" s="358">
        <v>0</v>
      </c>
      <c r="G22" s="359"/>
      <c r="H22" s="48">
        <v>0</v>
      </c>
      <c r="I22" s="53"/>
      <c r="J22" s="358">
        <v>0</v>
      </c>
      <c r="K22" s="359"/>
      <c r="L22" s="48">
        <v>0</v>
      </c>
      <c r="M22" s="53"/>
      <c r="N22" s="48">
        <v>0</v>
      </c>
      <c r="O22" s="53"/>
      <c r="P22" s="358">
        <v>0</v>
      </c>
      <c r="Q22" s="359"/>
    </row>
    <row r="23" spans="1:18" x14ac:dyDescent="0.25">
      <c r="A23" s="207" t="s">
        <v>138</v>
      </c>
      <c r="B23" s="250" t="s">
        <v>456</v>
      </c>
      <c r="C23" s="37">
        <v>4116</v>
      </c>
      <c r="D23" s="52">
        <v>0</v>
      </c>
      <c r="E23" s="49"/>
      <c r="F23" s="358">
        <v>0</v>
      </c>
      <c r="G23" s="361"/>
      <c r="H23" s="48">
        <v>0</v>
      </c>
      <c r="I23" s="49"/>
      <c r="J23" s="358">
        <v>0</v>
      </c>
      <c r="K23" s="361"/>
      <c r="L23" s="48">
        <v>0</v>
      </c>
      <c r="M23" s="49"/>
      <c r="N23" s="48">
        <v>0</v>
      </c>
      <c r="O23" s="49"/>
      <c r="P23" s="358">
        <v>0</v>
      </c>
      <c r="Q23" s="361"/>
    </row>
    <row r="24" spans="1:18" x14ac:dyDescent="0.25">
      <c r="A24" s="207" t="s">
        <v>139</v>
      </c>
      <c r="B24" s="250" t="s">
        <v>403</v>
      </c>
      <c r="C24" s="37">
        <v>4116</v>
      </c>
      <c r="D24" s="52">
        <v>0</v>
      </c>
      <c r="E24" s="51"/>
      <c r="F24" s="358">
        <v>0</v>
      </c>
      <c r="G24" s="360"/>
      <c r="H24" s="48">
        <v>0</v>
      </c>
      <c r="I24" s="51"/>
      <c r="J24" s="358">
        <v>0</v>
      </c>
      <c r="K24" s="360"/>
      <c r="L24" s="48">
        <v>0</v>
      </c>
      <c r="M24" s="51"/>
      <c r="N24" s="48">
        <v>0</v>
      </c>
      <c r="O24" s="51"/>
      <c r="P24" s="358">
        <v>0</v>
      </c>
      <c r="Q24" s="360"/>
    </row>
    <row r="25" spans="1:18" x14ac:dyDescent="0.25">
      <c r="A25" s="207" t="s">
        <v>140</v>
      </c>
      <c r="B25" s="250" t="s">
        <v>14</v>
      </c>
      <c r="C25" s="37">
        <v>4122</v>
      </c>
      <c r="D25" s="52">
        <v>0</v>
      </c>
      <c r="E25" s="53"/>
      <c r="F25" s="358">
        <v>0</v>
      </c>
      <c r="G25" s="359"/>
      <c r="H25" s="48">
        <v>0</v>
      </c>
      <c r="I25" s="53"/>
      <c r="J25" s="358">
        <v>40000</v>
      </c>
      <c r="K25" s="359"/>
      <c r="L25" s="48">
        <v>40000</v>
      </c>
      <c r="M25" s="338"/>
      <c r="N25" s="48">
        <v>40000</v>
      </c>
      <c r="O25" s="338"/>
      <c r="P25" s="358">
        <v>40000</v>
      </c>
      <c r="Q25" s="359"/>
    </row>
    <row r="26" spans="1:18" x14ac:dyDescent="0.25">
      <c r="A26" s="207" t="s">
        <v>141</v>
      </c>
      <c r="B26" s="250" t="s">
        <v>73</v>
      </c>
      <c r="C26" s="251">
        <v>4122</v>
      </c>
      <c r="D26" s="57">
        <v>0</v>
      </c>
      <c r="E26" s="53"/>
      <c r="F26" s="362">
        <v>0</v>
      </c>
      <c r="G26" s="359"/>
      <c r="H26" s="273">
        <v>0</v>
      </c>
      <c r="I26" s="53"/>
      <c r="J26" s="362">
        <v>0</v>
      </c>
      <c r="K26" s="359"/>
      <c r="L26" s="273">
        <v>0</v>
      </c>
      <c r="M26" s="53"/>
      <c r="N26" s="273">
        <v>0</v>
      </c>
      <c r="O26" s="53"/>
      <c r="P26" s="362">
        <v>0</v>
      </c>
      <c r="Q26" s="359"/>
    </row>
    <row r="27" spans="1:18" x14ac:dyDescent="0.25">
      <c r="A27" s="207" t="s">
        <v>142</v>
      </c>
      <c r="B27" s="250" t="s">
        <v>318</v>
      </c>
      <c r="C27" s="252">
        <v>4122</v>
      </c>
      <c r="D27" s="52">
        <v>0</v>
      </c>
      <c r="E27" s="53"/>
      <c r="F27" s="358">
        <v>0</v>
      </c>
      <c r="G27" s="359"/>
      <c r="H27" s="48">
        <v>0</v>
      </c>
      <c r="I27" s="53"/>
      <c r="J27" s="358">
        <v>0</v>
      </c>
      <c r="K27" s="359"/>
      <c r="L27" s="48">
        <v>0</v>
      </c>
      <c r="M27" s="53"/>
      <c r="N27" s="48">
        <v>0</v>
      </c>
      <c r="O27" s="53"/>
      <c r="P27" s="358">
        <v>0</v>
      </c>
      <c r="Q27" s="359"/>
    </row>
    <row r="28" spans="1:18" x14ac:dyDescent="0.25">
      <c r="A28" s="207" t="s">
        <v>143</v>
      </c>
      <c r="B28" s="250" t="s">
        <v>460</v>
      </c>
      <c r="C28" s="37">
        <v>4122</v>
      </c>
      <c r="D28" s="52">
        <v>30000</v>
      </c>
      <c r="E28" s="49"/>
      <c r="F28" s="358">
        <v>30000</v>
      </c>
      <c r="G28" s="361"/>
      <c r="H28" s="48">
        <v>30000</v>
      </c>
      <c r="I28" s="49"/>
      <c r="J28" s="358">
        <v>30000</v>
      </c>
      <c r="K28" s="361"/>
      <c r="L28" s="48">
        <v>30000</v>
      </c>
      <c r="M28" s="49"/>
      <c r="N28" s="48">
        <v>30000</v>
      </c>
      <c r="O28" s="49"/>
      <c r="P28" s="358">
        <v>30000</v>
      </c>
      <c r="Q28" s="361"/>
    </row>
    <row r="29" spans="1:18" x14ac:dyDescent="0.25">
      <c r="A29" s="207" t="s">
        <v>144</v>
      </c>
      <c r="B29" s="250" t="s">
        <v>366</v>
      </c>
      <c r="C29" s="37">
        <v>4122</v>
      </c>
      <c r="D29" s="52">
        <v>0</v>
      </c>
      <c r="E29" s="49"/>
      <c r="F29" s="358">
        <v>0</v>
      </c>
      <c r="G29" s="361"/>
      <c r="H29" s="48">
        <v>0</v>
      </c>
      <c r="I29" s="49"/>
      <c r="J29" s="358">
        <v>0</v>
      </c>
      <c r="K29" s="361"/>
      <c r="L29" s="48">
        <v>0</v>
      </c>
      <c r="M29" s="49"/>
      <c r="N29" s="48">
        <v>0</v>
      </c>
      <c r="O29" s="49"/>
      <c r="P29" s="358">
        <v>0</v>
      </c>
      <c r="Q29" s="361"/>
    </row>
    <row r="30" spans="1:18" x14ac:dyDescent="0.25">
      <c r="A30" s="207" t="s">
        <v>145</v>
      </c>
      <c r="B30" s="250" t="s">
        <v>372</v>
      </c>
      <c r="C30" s="253">
        <v>4122</v>
      </c>
      <c r="D30" s="48">
        <v>0</v>
      </c>
      <c r="E30" s="53"/>
      <c r="F30" s="358">
        <v>0</v>
      </c>
      <c r="G30" s="359"/>
      <c r="H30" s="48">
        <v>10000</v>
      </c>
      <c r="I30" s="53"/>
      <c r="J30" s="358">
        <v>10000</v>
      </c>
      <c r="K30" s="359"/>
      <c r="L30" s="48">
        <v>10000</v>
      </c>
      <c r="M30" s="53"/>
      <c r="N30" s="48">
        <v>10000</v>
      </c>
      <c r="O30" s="53"/>
      <c r="P30" s="358">
        <v>10000</v>
      </c>
      <c r="Q30" s="359"/>
    </row>
    <row r="31" spans="1:18" x14ac:dyDescent="0.25">
      <c r="A31" s="207" t="s">
        <v>146</v>
      </c>
      <c r="B31" s="250" t="s">
        <v>461</v>
      </c>
      <c r="C31" s="37">
        <v>4129</v>
      </c>
      <c r="D31" s="48">
        <v>10000</v>
      </c>
      <c r="E31" s="53"/>
      <c r="F31" s="358">
        <v>10000</v>
      </c>
      <c r="G31" s="359"/>
      <c r="H31" s="48">
        <v>10000</v>
      </c>
      <c r="I31" s="53"/>
      <c r="J31" s="358">
        <v>10000</v>
      </c>
      <c r="K31" s="359"/>
      <c r="L31" s="48">
        <v>10000</v>
      </c>
      <c r="M31" s="53"/>
      <c r="N31" s="48">
        <v>10000</v>
      </c>
      <c r="O31" s="53"/>
      <c r="P31" s="358">
        <v>10000</v>
      </c>
      <c r="Q31" s="359"/>
    </row>
    <row r="32" spans="1:18" x14ac:dyDescent="0.25">
      <c r="A32" s="207" t="s">
        <v>147</v>
      </c>
      <c r="B32" s="254" t="s">
        <v>368</v>
      </c>
      <c r="C32" s="255">
        <v>4222</v>
      </c>
      <c r="D32" s="52">
        <v>0</v>
      </c>
      <c r="E32" s="49"/>
      <c r="F32" s="358">
        <v>0</v>
      </c>
      <c r="G32" s="361"/>
      <c r="H32" s="48">
        <v>114000</v>
      </c>
      <c r="I32" s="49"/>
      <c r="J32" s="358">
        <v>114000</v>
      </c>
      <c r="K32" s="361"/>
      <c r="L32" s="48">
        <v>114000</v>
      </c>
      <c r="M32" s="49"/>
      <c r="N32" s="48">
        <v>114000</v>
      </c>
      <c r="O32" s="49"/>
      <c r="P32" s="358">
        <v>114000</v>
      </c>
      <c r="Q32" s="361"/>
    </row>
    <row r="33" spans="1:18" ht="15.75" thickBot="1" x14ac:dyDescent="0.3">
      <c r="A33" s="207" t="s">
        <v>148</v>
      </c>
      <c r="B33" s="256" t="s">
        <v>373</v>
      </c>
      <c r="C33" s="257">
        <v>4222</v>
      </c>
      <c r="D33" s="57">
        <v>0</v>
      </c>
      <c r="E33" s="258"/>
      <c r="F33" s="362">
        <v>0</v>
      </c>
      <c r="G33" s="363"/>
      <c r="H33" s="273">
        <v>0</v>
      </c>
      <c r="I33" s="258"/>
      <c r="J33" s="362">
        <v>0</v>
      </c>
      <c r="K33" s="363"/>
      <c r="L33" s="273">
        <v>0</v>
      </c>
      <c r="M33" s="258"/>
      <c r="N33" s="273">
        <v>0</v>
      </c>
      <c r="O33" s="258"/>
      <c r="P33" s="362">
        <v>0</v>
      </c>
      <c r="Q33" s="363"/>
    </row>
    <row r="34" spans="1:18" ht="16.5" thickTop="1" thickBot="1" x14ac:dyDescent="0.3">
      <c r="A34" s="207" t="s">
        <v>149</v>
      </c>
      <c r="B34" s="216" t="s">
        <v>81</v>
      </c>
      <c r="C34" s="232"/>
      <c r="D34" s="233">
        <f>SUM(D19:D33)</f>
        <v>132900</v>
      </c>
      <c r="E34" s="234"/>
      <c r="F34" s="356">
        <f>SUM(F19:F33)</f>
        <v>154533.1</v>
      </c>
      <c r="G34" s="357"/>
      <c r="H34" s="233">
        <f>SUM(H19:H33)</f>
        <v>278533.09999999998</v>
      </c>
      <c r="I34" s="234"/>
      <c r="J34" s="356">
        <f>SUM(J19:J33)</f>
        <v>318533.09999999998</v>
      </c>
      <c r="K34" s="357"/>
      <c r="L34" s="233">
        <f>SUM(L19:L33)</f>
        <v>318533.09999999998</v>
      </c>
      <c r="M34" s="234"/>
      <c r="N34" s="233">
        <f>SUM(N19:N33)</f>
        <v>366533.1</v>
      </c>
      <c r="O34" s="234"/>
      <c r="P34" s="356">
        <f>SUM(P19:P33)</f>
        <v>367346.31</v>
      </c>
      <c r="Q34" s="357"/>
    </row>
    <row r="35" spans="1:18" ht="16.5" thickTop="1" thickBot="1" x14ac:dyDescent="0.3">
      <c r="A35" s="207" t="s">
        <v>150</v>
      </c>
      <c r="B35" s="259" t="s">
        <v>377</v>
      </c>
      <c r="C35" s="252">
        <v>5169</v>
      </c>
      <c r="D35" s="112">
        <v>0</v>
      </c>
      <c r="E35" s="67">
        <v>500</v>
      </c>
      <c r="F35" s="364">
        <v>0</v>
      </c>
      <c r="G35" s="365">
        <v>500</v>
      </c>
      <c r="H35" s="112">
        <v>0</v>
      </c>
      <c r="I35" s="67">
        <v>500</v>
      </c>
      <c r="J35" s="364">
        <v>0</v>
      </c>
      <c r="K35" s="365">
        <v>500</v>
      </c>
      <c r="L35" s="112">
        <v>0</v>
      </c>
      <c r="M35" s="67">
        <v>500</v>
      </c>
      <c r="N35" s="112">
        <v>0</v>
      </c>
      <c r="O35" s="67">
        <v>500</v>
      </c>
      <c r="P35" s="364">
        <v>0</v>
      </c>
      <c r="Q35" s="365">
        <v>500</v>
      </c>
    </row>
    <row r="36" spans="1:18" ht="16.5" thickTop="1" thickBot="1" x14ac:dyDescent="0.3">
      <c r="A36" s="207" t="s">
        <v>151</v>
      </c>
      <c r="B36" s="216" t="s">
        <v>376</v>
      </c>
      <c r="C36" s="226"/>
      <c r="D36" s="227">
        <f t="shared" ref="D36:E36" si="0">SUM(D35)</f>
        <v>0</v>
      </c>
      <c r="E36" s="228">
        <f t="shared" si="0"/>
        <v>500</v>
      </c>
      <c r="F36" s="366">
        <f t="shared" ref="F36:Q36" si="1">SUM(F35)</f>
        <v>0</v>
      </c>
      <c r="G36" s="367">
        <f t="shared" si="1"/>
        <v>500</v>
      </c>
      <c r="H36" s="227">
        <f t="shared" si="1"/>
        <v>0</v>
      </c>
      <c r="I36" s="228">
        <f t="shared" si="1"/>
        <v>500</v>
      </c>
      <c r="J36" s="366">
        <f t="shared" si="1"/>
        <v>0</v>
      </c>
      <c r="K36" s="367">
        <f t="shared" si="1"/>
        <v>500</v>
      </c>
      <c r="L36" s="227">
        <f t="shared" ref="L36:M36" si="2">SUM(L35)</f>
        <v>0</v>
      </c>
      <c r="M36" s="228">
        <f t="shared" si="2"/>
        <v>500</v>
      </c>
      <c r="N36" s="227">
        <f t="shared" ref="N36:O36" si="3">SUM(N35)</f>
        <v>0</v>
      </c>
      <c r="O36" s="228">
        <f t="shared" si="3"/>
        <v>500</v>
      </c>
      <c r="P36" s="366">
        <f t="shared" si="1"/>
        <v>0</v>
      </c>
      <c r="Q36" s="367">
        <f t="shared" si="1"/>
        <v>500</v>
      </c>
    </row>
    <row r="37" spans="1:18" ht="15.75" thickTop="1" x14ac:dyDescent="0.25">
      <c r="A37" s="207" t="s">
        <v>152</v>
      </c>
      <c r="B37" s="260" t="s">
        <v>324</v>
      </c>
      <c r="C37" s="261" t="s">
        <v>15</v>
      </c>
      <c r="D37" s="262">
        <v>0</v>
      </c>
      <c r="E37" s="59">
        <v>1000</v>
      </c>
      <c r="F37" s="368">
        <v>0</v>
      </c>
      <c r="G37" s="369">
        <v>1000</v>
      </c>
      <c r="H37" s="262">
        <v>0</v>
      </c>
      <c r="I37" s="59">
        <v>1000</v>
      </c>
      <c r="J37" s="368">
        <v>0</v>
      </c>
      <c r="K37" s="369">
        <v>1000</v>
      </c>
      <c r="L37" s="262">
        <v>0</v>
      </c>
      <c r="M37" s="59">
        <v>1000</v>
      </c>
      <c r="N37" s="262">
        <v>0</v>
      </c>
      <c r="O37" s="59">
        <v>1000</v>
      </c>
      <c r="P37" s="368">
        <v>0</v>
      </c>
      <c r="Q37" s="369">
        <v>1000</v>
      </c>
    </row>
    <row r="38" spans="1:18" ht="15.75" thickBot="1" x14ac:dyDescent="0.3">
      <c r="A38" s="207" t="s">
        <v>153</v>
      </c>
      <c r="B38" s="263" t="s">
        <v>263</v>
      </c>
      <c r="C38" s="255">
        <v>5156.5168999999996</v>
      </c>
      <c r="D38" s="264">
        <v>0</v>
      </c>
      <c r="E38" s="61">
        <v>3000</v>
      </c>
      <c r="F38" s="370">
        <v>0</v>
      </c>
      <c r="G38" s="371">
        <v>3000</v>
      </c>
      <c r="H38" s="264">
        <v>0</v>
      </c>
      <c r="I38" s="61">
        <v>3000</v>
      </c>
      <c r="J38" s="370">
        <v>0</v>
      </c>
      <c r="K38" s="371">
        <v>3000</v>
      </c>
      <c r="L38" s="264">
        <v>0</v>
      </c>
      <c r="M38" s="61">
        <v>3000</v>
      </c>
      <c r="N38" s="264">
        <v>0</v>
      </c>
      <c r="O38" s="61">
        <v>3000</v>
      </c>
      <c r="P38" s="370">
        <v>0</v>
      </c>
      <c r="Q38" s="371">
        <v>3000</v>
      </c>
    </row>
    <row r="39" spans="1:18" ht="16.5" thickTop="1" thickBot="1" x14ac:dyDescent="0.3">
      <c r="A39" s="207" t="s">
        <v>154</v>
      </c>
      <c r="B39" s="216" t="s">
        <v>83</v>
      </c>
      <c r="C39" s="230"/>
      <c r="D39" s="235">
        <f t="shared" ref="D39:Q39" si="4">SUM(D37:D38)</f>
        <v>0</v>
      </c>
      <c r="E39" s="236">
        <f t="shared" si="4"/>
        <v>4000</v>
      </c>
      <c r="F39" s="372">
        <f t="shared" si="4"/>
        <v>0</v>
      </c>
      <c r="G39" s="373">
        <f t="shared" si="4"/>
        <v>4000</v>
      </c>
      <c r="H39" s="235">
        <f t="shared" si="4"/>
        <v>0</v>
      </c>
      <c r="I39" s="236">
        <f t="shared" si="4"/>
        <v>4000</v>
      </c>
      <c r="J39" s="372">
        <f t="shared" si="4"/>
        <v>0</v>
      </c>
      <c r="K39" s="373">
        <f t="shared" si="4"/>
        <v>4000</v>
      </c>
      <c r="L39" s="235">
        <f t="shared" si="4"/>
        <v>0</v>
      </c>
      <c r="M39" s="236">
        <f t="shared" si="4"/>
        <v>4000</v>
      </c>
      <c r="N39" s="235">
        <f t="shared" ref="N39:O39" si="5">SUM(N37:N38)</f>
        <v>0</v>
      </c>
      <c r="O39" s="236">
        <f t="shared" si="5"/>
        <v>4000</v>
      </c>
      <c r="P39" s="372">
        <f t="shared" si="4"/>
        <v>0</v>
      </c>
      <c r="Q39" s="373">
        <f t="shared" si="4"/>
        <v>4000</v>
      </c>
    </row>
    <row r="40" spans="1:18" ht="15.75" thickTop="1" x14ac:dyDescent="0.25">
      <c r="A40" s="207" t="s">
        <v>155</v>
      </c>
      <c r="B40" s="260" t="s">
        <v>264</v>
      </c>
      <c r="C40" s="261">
        <v>2112</v>
      </c>
      <c r="D40" s="62">
        <v>45000</v>
      </c>
      <c r="E40" s="72"/>
      <c r="F40" s="374">
        <v>45000</v>
      </c>
      <c r="G40" s="375"/>
      <c r="H40" s="62">
        <v>45000</v>
      </c>
      <c r="I40" s="72"/>
      <c r="J40" s="374">
        <v>45000</v>
      </c>
      <c r="K40" s="375"/>
      <c r="L40" s="62">
        <v>45000</v>
      </c>
      <c r="M40" s="72"/>
      <c r="N40" s="62">
        <v>45000</v>
      </c>
      <c r="O40" s="72"/>
      <c r="P40" s="374">
        <v>45000</v>
      </c>
      <c r="Q40" s="375"/>
    </row>
    <row r="41" spans="1:18" ht="15.75" thickBot="1" x14ac:dyDescent="0.3">
      <c r="A41" s="207" t="s">
        <v>156</v>
      </c>
      <c r="B41" s="263" t="s">
        <v>268</v>
      </c>
      <c r="C41" s="255" t="s">
        <v>16</v>
      </c>
      <c r="D41" s="111"/>
      <c r="E41" s="49">
        <v>45000</v>
      </c>
      <c r="F41" s="376"/>
      <c r="G41" s="361">
        <v>45000</v>
      </c>
      <c r="H41" s="111"/>
      <c r="I41" s="49">
        <v>45000</v>
      </c>
      <c r="J41" s="376"/>
      <c r="K41" s="361">
        <v>45000</v>
      </c>
      <c r="L41" s="111"/>
      <c r="M41" s="49">
        <v>45000</v>
      </c>
      <c r="N41" s="111"/>
      <c r="O41" s="49">
        <v>45000</v>
      </c>
      <c r="P41" s="376"/>
      <c r="Q41" s="446">
        <v>55000</v>
      </c>
      <c r="R41" s="329">
        <v>10000</v>
      </c>
    </row>
    <row r="42" spans="1:18" ht="16.5" thickTop="1" thickBot="1" x14ac:dyDescent="0.3">
      <c r="A42" s="207" t="s">
        <v>157</v>
      </c>
      <c r="B42" s="216" t="s">
        <v>84</v>
      </c>
      <c r="C42" s="232"/>
      <c r="D42" s="233">
        <f t="shared" ref="D42:Q42" si="6">SUM(D40:D41)</f>
        <v>45000</v>
      </c>
      <c r="E42" s="234">
        <f t="shared" si="6"/>
        <v>45000</v>
      </c>
      <c r="F42" s="356">
        <f t="shared" si="6"/>
        <v>45000</v>
      </c>
      <c r="G42" s="357">
        <f t="shared" si="6"/>
        <v>45000</v>
      </c>
      <c r="H42" s="233">
        <f t="shared" si="6"/>
        <v>45000</v>
      </c>
      <c r="I42" s="234">
        <f t="shared" si="6"/>
        <v>45000</v>
      </c>
      <c r="J42" s="356">
        <f t="shared" si="6"/>
        <v>45000</v>
      </c>
      <c r="K42" s="357">
        <f t="shared" si="6"/>
        <v>45000</v>
      </c>
      <c r="L42" s="233">
        <f t="shared" si="6"/>
        <v>45000</v>
      </c>
      <c r="M42" s="234">
        <f t="shared" si="6"/>
        <v>45000</v>
      </c>
      <c r="N42" s="233">
        <f t="shared" ref="N42:O42" si="7">SUM(N40:N41)</f>
        <v>45000</v>
      </c>
      <c r="O42" s="234">
        <f t="shared" si="7"/>
        <v>45000</v>
      </c>
      <c r="P42" s="356">
        <f t="shared" si="6"/>
        <v>45000</v>
      </c>
      <c r="Q42" s="357">
        <f t="shared" si="6"/>
        <v>55000</v>
      </c>
    </row>
    <row r="43" spans="1:18" ht="15.75" thickTop="1" x14ac:dyDescent="0.25">
      <c r="A43" s="207" t="s">
        <v>158</v>
      </c>
      <c r="B43" s="144" t="s">
        <v>321</v>
      </c>
      <c r="C43" s="269" t="s">
        <v>316</v>
      </c>
      <c r="D43" s="62">
        <v>2000</v>
      </c>
      <c r="E43" s="270">
        <v>4000000</v>
      </c>
      <c r="F43" s="374">
        <v>9020</v>
      </c>
      <c r="G43" s="377">
        <v>4000000</v>
      </c>
      <c r="H43" s="62">
        <v>9020</v>
      </c>
      <c r="I43" s="270">
        <v>4000000</v>
      </c>
      <c r="J43" s="374">
        <v>9020</v>
      </c>
      <c r="K43" s="377">
        <v>3979000</v>
      </c>
      <c r="L43" s="62">
        <v>9020</v>
      </c>
      <c r="M43" s="270">
        <v>3979000</v>
      </c>
      <c r="N43" s="62">
        <v>9020</v>
      </c>
      <c r="O43" s="270">
        <v>3979000</v>
      </c>
      <c r="P43" s="330">
        <v>25020</v>
      </c>
      <c r="Q43" s="377">
        <v>3979000</v>
      </c>
      <c r="R43" s="329">
        <v>16000</v>
      </c>
    </row>
    <row r="44" spans="1:18" x14ac:dyDescent="0.25">
      <c r="A44" s="207" t="s">
        <v>159</v>
      </c>
      <c r="B44" s="259" t="s">
        <v>266</v>
      </c>
      <c r="C44" s="252" t="s">
        <v>17</v>
      </c>
      <c r="D44" s="112"/>
      <c r="E44" s="67">
        <v>40000</v>
      </c>
      <c r="F44" s="364"/>
      <c r="G44" s="365">
        <v>100000</v>
      </c>
      <c r="H44" s="112"/>
      <c r="I44" s="67">
        <v>100000</v>
      </c>
      <c r="J44" s="364"/>
      <c r="K44" s="365">
        <v>106000</v>
      </c>
      <c r="L44" s="112"/>
      <c r="M44" s="67">
        <v>106000</v>
      </c>
      <c r="N44" s="112"/>
      <c r="O44" s="67">
        <v>106000</v>
      </c>
      <c r="P44" s="364"/>
      <c r="Q44" s="445">
        <v>121000</v>
      </c>
      <c r="R44" s="329">
        <v>15000</v>
      </c>
    </row>
    <row r="45" spans="1:18" x14ac:dyDescent="0.25">
      <c r="A45" s="207" t="s">
        <v>160</v>
      </c>
      <c r="B45" s="265" t="s">
        <v>18</v>
      </c>
      <c r="C45" s="37" t="s">
        <v>19</v>
      </c>
      <c r="D45" s="48"/>
      <c r="E45" s="53">
        <v>300000</v>
      </c>
      <c r="F45" s="358"/>
      <c r="G45" s="359">
        <v>280000</v>
      </c>
      <c r="H45" s="48"/>
      <c r="I45" s="53">
        <v>280000</v>
      </c>
      <c r="J45" s="358"/>
      <c r="K45" s="359">
        <v>295000</v>
      </c>
      <c r="L45" s="48"/>
      <c r="M45" s="53">
        <v>295000</v>
      </c>
      <c r="N45" s="48"/>
      <c r="O45" s="53">
        <v>295000</v>
      </c>
      <c r="P45" s="358"/>
      <c r="Q45" s="338">
        <v>300000</v>
      </c>
      <c r="R45" s="329">
        <v>5000</v>
      </c>
    </row>
    <row r="46" spans="1:18" ht="15.75" thickBot="1" x14ac:dyDescent="0.3">
      <c r="A46" s="207" t="s">
        <v>161</v>
      </c>
      <c r="B46" s="169" t="s">
        <v>402</v>
      </c>
      <c r="C46" s="254" t="s">
        <v>401</v>
      </c>
      <c r="D46" s="68"/>
      <c r="E46" s="69">
        <v>30000</v>
      </c>
      <c r="F46" s="378"/>
      <c r="G46" s="379">
        <v>30000</v>
      </c>
      <c r="H46" s="68"/>
      <c r="I46" s="69">
        <v>30000</v>
      </c>
      <c r="J46" s="378"/>
      <c r="K46" s="379">
        <v>30000</v>
      </c>
      <c r="L46" s="68"/>
      <c r="M46" s="69">
        <v>30000</v>
      </c>
      <c r="N46" s="68"/>
      <c r="O46" s="69">
        <v>30000</v>
      </c>
      <c r="P46" s="378"/>
      <c r="Q46" s="379">
        <v>30000</v>
      </c>
    </row>
    <row r="47" spans="1:18" ht="15.75" customHeight="1" thickTop="1" thickBot="1" x14ac:dyDescent="0.3">
      <c r="A47" s="207" t="s">
        <v>162</v>
      </c>
      <c r="B47" s="216" t="s">
        <v>85</v>
      </c>
      <c r="C47" s="232"/>
      <c r="D47" s="233">
        <f>SUM(D43:D45)</f>
        <v>2000</v>
      </c>
      <c r="E47" s="234">
        <f>SUM(E43:E46)</f>
        <v>4370000</v>
      </c>
      <c r="F47" s="356">
        <f>SUM(F43:F45)</f>
        <v>9020</v>
      </c>
      <c r="G47" s="357">
        <f>SUM(G43:G46)</f>
        <v>4410000</v>
      </c>
      <c r="H47" s="233">
        <f>SUM(H43:H45)</f>
        <v>9020</v>
      </c>
      <c r="I47" s="234">
        <f>SUM(I43:I46)</f>
        <v>4410000</v>
      </c>
      <c r="J47" s="356">
        <f>SUM(J43:J45)</f>
        <v>9020</v>
      </c>
      <c r="K47" s="357">
        <f>SUM(K43:K46)</f>
        <v>4410000</v>
      </c>
      <c r="L47" s="233">
        <f>SUM(L43:L45)</f>
        <v>9020</v>
      </c>
      <c r="M47" s="234">
        <f>SUM(M43:M46)</f>
        <v>4410000</v>
      </c>
      <c r="N47" s="233">
        <f>SUM(N43:N45)</f>
        <v>9020</v>
      </c>
      <c r="O47" s="234">
        <f>SUM(O43:O46)</f>
        <v>4410000</v>
      </c>
      <c r="P47" s="356">
        <f>SUM(P43:P45)</f>
        <v>25020</v>
      </c>
      <c r="Q47" s="357">
        <f>SUM(Q43:Q46)</f>
        <v>4430000</v>
      </c>
    </row>
    <row r="48" spans="1:18" ht="15.75" thickTop="1" x14ac:dyDescent="0.25">
      <c r="A48" s="207" t="s">
        <v>166</v>
      </c>
      <c r="B48" s="272" t="s">
        <v>75</v>
      </c>
      <c r="C48" s="269" t="s">
        <v>76</v>
      </c>
      <c r="D48" s="112"/>
      <c r="E48" s="72">
        <v>80000</v>
      </c>
      <c r="F48" s="364"/>
      <c r="G48" s="375">
        <v>80000</v>
      </c>
      <c r="H48" s="112"/>
      <c r="I48" s="72">
        <v>80000</v>
      </c>
      <c r="J48" s="364"/>
      <c r="K48" s="375">
        <v>120000</v>
      </c>
      <c r="L48" s="112"/>
      <c r="M48" s="72">
        <v>120000</v>
      </c>
      <c r="N48" s="112"/>
      <c r="O48" s="72">
        <v>120000</v>
      </c>
      <c r="P48" s="364"/>
      <c r="Q48" s="375">
        <v>120000</v>
      </c>
    </row>
    <row r="49" spans="1:18" x14ac:dyDescent="0.25">
      <c r="A49" s="207" t="s">
        <v>167</v>
      </c>
      <c r="B49" s="259" t="s">
        <v>400</v>
      </c>
      <c r="C49" s="257">
        <v>6121</v>
      </c>
      <c r="D49" s="273"/>
      <c r="E49" s="51">
        <v>50000</v>
      </c>
      <c r="F49" s="362"/>
      <c r="G49" s="360">
        <v>50000</v>
      </c>
      <c r="H49" s="273"/>
      <c r="I49" s="51">
        <v>50000</v>
      </c>
      <c r="J49" s="362"/>
      <c r="K49" s="360">
        <v>50000</v>
      </c>
      <c r="L49" s="273"/>
      <c r="M49" s="51">
        <v>50000</v>
      </c>
      <c r="N49" s="273"/>
      <c r="O49" s="51">
        <v>50000</v>
      </c>
      <c r="P49" s="362"/>
      <c r="Q49" s="360">
        <v>50000</v>
      </c>
    </row>
    <row r="50" spans="1:18" ht="15.75" thickBot="1" x14ac:dyDescent="0.3">
      <c r="A50" s="207" t="s">
        <v>168</v>
      </c>
      <c r="B50" s="271" t="s">
        <v>20</v>
      </c>
      <c r="C50" s="37">
        <v>6349</v>
      </c>
      <c r="D50" s="68">
        <v>0</v>
      </c>
      <c r="E50" s="69"/>
      <c r="F50" s="378">
        <v>0</v>
      </c>
      <c r="G50" s="379"/>
      <c r="H50" s="68">
        <v>0</v>
      </c>
      <c r="I50" s="69"/>
      <c r="J50" s="378">
        <v>0</v>
      </c>
      <c r="K50" s="379"/>
      <c r="L50" s="68">
        <v>0</v>
      </c>
      <c r="M50" s="69"/>
      <c r="N50" s="68">
        <v>0</v>
      </c>
      <c r="O50" s="69"/>
      <c r="P50" s="378">
        <v>0</v>
      </c>
      <c r="Q50" s="379"/>
    </row>
    <row r="51" spans="1:18" ht="16.5" thickTop="1" thickBot="1" x14ac:dyDescent="0.3">
      <c r="A51" s="207" t="s">
        <v>169</v>
      </c>
      <c r="B51" s="216" t="s">
        <v>86</v>
      </c>
      <c r="C51" s="230"/>
      <c r="D51" s="227">
        <f>SUM(D48+D50)</f>
        <v>0</v>
      </c>
      <c r="E51" s="228">
        <f>SUM(E48+E50+E49)</f>
        <v>130000</v>
      </c>
      <c r="F51" s="366">
        <f>SUM(F48+F50)</f>
        <v>0</v>
      </c>
      <c r="G51" s="367">
        <f>SUM(G48+G50+G49)</f>
        <v>130000</v>
      </c>
      <c r="H51" s="227">
        <f>SUM(H48+H50)</f>
        <v>0</v>
      </c>
      <c r="I51" s="228">
        <f>SUM(I48+I50+I49)</f>
        <v>130000</v>
      </c>
      <c r="J51" s="366">
        <f>SUM(J48+J50)</f>
        <v>0</v>
      </c>
      <c r="K51" s="367">
        <f>SUM(K48+K50+K49)</f>
        <v>170000</v>
      </c>
      <c r="L51" s="227">
        <f>SUM(L48+L50)</f>
        <v>0</v>
      </c>
      <c r="M51" s="228">
        <f>SUM(M48+M50+M49)</f>
        <v>170000</v>
      </c>
      <c r="N51" s="227">
        <f>SUM(N48+N50)</f>
        <v>0</v>
      </c>
      <c r="O51" s="228">
        <f>SUM(O48+O50+O49)</f>
        <v>170000</v>
      </c>
      <c r="P51" s="366">
        <f>SUM(P48+P50)</f>
        <v>0</v>
      </c>
      <c r="Q51" s="367">
        <f>SUM(Q48+Q50+Q49)</f>
        <v>170000</v>
      </c>
    </row>
    <row r="52" spans="1:18" ht="15.75" thickTop="1" x14ac:dyDescent="0.25">
      <c r="A52" s="207" t="s">
        <v>132</v>
      </c>
      <c r="B52" s="260" t="s">
        <v>267</v>
      </c>
      <c r="C52" s="261">
        <v>5139</v>
      </c>
      <c r="D52" s="112"/>
      <c r="E52" s="72">
        <v>5000</v>
      </c>
      <c r="F52" s="364"/>
      <c r="G52" s="375">
        <v>5000</v>
      </c>
      <c r="H52" s="112"/>
      <c r="I52" s="72">
        <v>5000</v>
      </c>
      <c r="J52" s="364"/>
      <c r="K52" s="375">
        <v>5000</v>
      </c>
      <c r="L52" s="112"/>
      <c r="M52" s="72">
        <v>5000</v>
      </c>
      <c r="N52" s="112"/>
      <c r="O52" s="72">
        <v>5000</v>
      </c>
      <c r="P52" s="364"/>
      <c r="Q52" s="375">
        <v>5000</v>
      </c>
    </row>
    <row r="53" spans="1:18" ht="15.75" thickBot="1" x14ac:dyDescent="0.3">
      <c r="A53" s="207" t="s">
        <v>170</v>
      </c>
      <c r="B53" s="271" t="s">
        <v>378</v>
      </c>
      <c r="C53" s="37" t="s">
        <v>379</v>
      </c>
      <c r="D53" s="68"/>
      <c r="E53" s="69">
        <v>5000</v>
      </c>
      <c r="F53" s="378"/>
      <c r="G53" s="379">
        <v>5000</v>
      </c>
      <c r="H53" s="68"/>
      <c r="I53" s="69">
        <v>5000</v>
      </c>
      <c r="J53" s="378"/>
      <c r="K53" s="379">
        <v>5000</v>
      </c>
      <c r="L53" s="68"/>
      <c r="M53" s="69">
        <v>5000</v>
      </c>
      <c r="N53" s="68"/>
      <c r="O53" s="69">
        <v>5000</v>
      </c>
      <c r="P53" s="378"/>
      <c r="Q53" s="379">
        <v>5000</v>
      </c>
    </row>
    <row r="54" spans="1:18" ht="16.5" thickTop="1" thickBot="1" x14ac:dyDescent="0.3">
      <c r="A54" s="207" t="s">
        <v>171</v>
      </c>
      <c r="B54" s="216" t="s">
        <v>419</v>
      </c>
      <c r="C54" s="226"/>
      <c r="D54" s="227">
        <f t="shared" ref="D54:E54" si="8">SUM(D52:D53)</f>
        <v>0</v>
      </c>
      <c r="E54" s="228">
        <f t="shared" si="8"/>
        <v>10000</v>
      </c>
      <c r="F54" s="366">
        <f t="shared" ref="F54:Q54" si="9">SUM(F52:F53)</f>
        <v>0</v>
      </c>
      <c r="G54" s="367">
        <f t="shared" si="9"/>
        <v>10000</v>
      </c>
      <c r="H54" s="227">
        <f t="shared" si="9"/>
        <v>0</v>
      </c>
      <c r="I54" s="228">
        <f t="shared" si="9"/>
        <v>10000</v>
      </c>
      <c r="J54" s="366">
        <f t="shared" si="9"/>
        <v>0</v>
      </c>
      <c r="K54" s="367">
        <f t="shared" si="9"/>
        <v>10000</v>
      </c>
      <c r="L54" s="227">
        <f t="shared" si="9"/>
        <v>0</v>
      </c>
      <c r="M54" s="228">
        <f t="shared" si="9"/>
        <v>10000</v>
      </c>
      <c r="N54" s="227">
        <f t="shared" ref="N54:O54" si="10">SUM(N52:N53)</f>
        <v>0</v>
      </c>
      <c r="O54" s="228">
        <f t="shared" si="10"/>
        <v>10000</v>
      </c>
      <c r="P54" s="366">
        <f t="shared" si="9"/>
        <v>0</v>
      </c>
      <c r="Q54" s="367">
        <f t="shared" si="9"/>
        <v>10000</v>
      </c>
    </row>
    <row r="55" spans="1:18" ht="15.75" thickTop="1" x14ac:dyDescent="0.25">
      <c r="A55" s="207" t="s">
        <v>172</v>
      </c>
      <c r="B55" s="268" t="s">
        <v>404</v>
      </c>
      <c r="C55" s="269" t="s">
        <v>405</v>
      </c>
      <c r="D55" s="62">
        <v>60000</v>
      </c>
      <c r="E55" s="270">
        <v>0</v>
      </c>
      <c r="F55" s="374">
        <v>60000</v>
      </c>
      <c r="G55" s="377">
        <v>0</v>
      </c>
      <c r="H55" s="62">
        <v>60000</v>
      </c>
      <c r="I55" s="270">
        <v>0</v>
      </c>
      <c r="J55" s="374">
        <v>60000</v>
      </c>
      <c r="K55" s="377">
        <v>0</v>
      </c>
      <c r="L55" s="62">
        <v>60000</v>
      </c>
      <c r="M55" s="270">
        <v>0</v>
      </c>
      <c r="N55" s="62">
        <v>60000</v>
      </c>
      <c r="O55" s="270">
        <v>0</v>
      </c>
      <c r="P55" s="374">
        <v>60000</v>
      </c>
      <c r="Q55" s="377">
        <v>0</v>
      </c>
    </row>
    <row r="56" spans="1:18" x14ac:dyDescent="0.25">
      <c r="A56" s="207" t="s">
        <v>173</v>
      </c>
      <c r="B56" s="259" t="s">
        <v>269</v>
      </c>
      <c r="C56" s="252" t="s">
        <v>21</v>
      </c>
      <c r="D56" s="112"/>
      <c r="E56" s="67">
        <v>30000</v>
      </c>
      <c r="F56" s="364"/>
      <c r="G56" s="365">
        <v>30000</v>
      </c>
      <c r="H56" s="112"/>
      <c r="I56" s="67">
        <v>30000</v>
      </c>
      <c r="J56" s="364"/>
      <c r="K56" s="365">
        <v>30000</v>
      </c>
      <c r="L56" s="112"/>
      <c r="M56" s="67">
        <v>30000</v>
      </c>
      <c r="N56" s="112"/>
      <c r="O56" s="67">
        <v>30000</v>
      </c>
      <c r="P56" s="364"/>
      <c r="Q56" s="365">
        <v>30000</v>
      </c>
    </row>
    <row r="57" spans="1:18" ht="15.75" thickBot="1" x14ac:dyDescent="0.3">
      <c r="A57" s="207" t="s">
        <v>163</v>
      </c>
      <c r="B57" s="265" t="s">
        <v>22</v>
      </c>
      <c r="C57" s="37">
        <v>5331</v>
      </c>
      <c r="D57" s="48"/>
      <c r="E57" s="53">
        <v>500000</v>
      </c>
      <c r="F57" s="358"/>
      <c r="G57" s="359">
        <v>500000</v>
      </c>
      <c r="H57" s="48"/>
      <c r="I57" s="53">
        <v>500000</v>
      </c>
      <c r="J57" s="358"/>
      <c r="K57" s="359">
        <v>500000</v>
      </c>
      <c r="L57" s="48"/>
      <c r="M57" s="53">
        <v>1105000</v>
      </c>
      <c r="N57" s="48"/>
      <c r="O57" s="53">
        <v>1105000</v>
      </c>
      <c r="P57" s="48"/>
      <c r="Q57" s="53">
        <v>1105000</v>
      </c>
      <c r="R57" s="329"/>
    </row>
    <row r="58" spans="1:18" ht="16.5" thickTop="1" thickBot="1" x14ac:dyDescent="0.3">
      <c r="A58" s="207" t="s">
        <v>174</v>
      </c>
      <c r="B58" s="216" t="s">
        <v>87</v>
      </c>
      <c r="C58" s="226"/>
      <c r="D58" s="227">
        <f t="shared" ref="D58:Q58" si="11">SUM(D55:D57)</f>
        <v>60000</v>
      </c>
      <c r="E58" s="228">
        <f t="shared" si="11"/>
        <v>530000</v>
      </c>
      <c r="F58" s="366">
        <f t="shared" si="11"/>
        <v>60000</v>
      </c>
      <c r="G58" s="367">
        <f t="shared" si="11"/>
        <v>530000</v>
      </c>
      <c r="H58" s="227">
        <f t="shared" si="11"/>
        <v>60000</v>
      </c>
      <c r="I58" s="228">
        <f t="shared" si="11"/>
        <v>530000</v>
      </c>
      <c r="J58" s="366">
        <f t="shared" si="11"/>
        <v>60000</v>
      </c>
      <c r="K58" s="367">
        <f t="shared" si="11"/>
        <v>530000</v>
      </c>
      <c r="L58" s="227">
        <f t="shared" si="11"/>
        <v>60000</v>
      </c>
      <c r="M58" s="228">
        <f t="shared" si="11"/>
        <v>1135000</v>
      </c>
      <c r="N58" s="227">
        <f t="shared" ref="N58:O58" si="12">SUM(N55:N57)</f>
        <v>60000</v>
      </c>
      <c r="O58" s="228">
        <f t="shared" si="12"/>
        <v>1135000</v>
      </c>
      <c r="P58" s="366">
        <f t="shared" si="11"/>
        <v>60000</v>
      </c>
      <c r="Q58" s="367">
        <f t="shared" si="11"/>
        <v>1135000</v>
      </c>
    </row>
    <row r="59" spans="1:18" ht="16.5" thickTop="1" thickBot="1" x14ac:dyDescent="0.3">
      <c r="A59" s="207" t="s">
        <v>175</v>
      </c>
      <c r="B59" s="259" t="s">
        <v>274</v>
      </c>
      <c r="C59" s="252">
        <v>5192</v>
      </c>
      <c r="D59" s="112"/>
      <c r="E59" s="67">
        <v>0</v>
      </c>
      <c r="F59" s="364"/>
      <c r="G59" s="365">
        <v>0</v>
      </c>
      <c r="H59" s="112"/>
      <c r="I59" s="67">
        <v>0</v>
      </c>
      <c r="J59" s="364"/>
      <c r="K59" s="365">
        <v>0</v>
      </c>
      <c r="L59" s="112"/>
      <c r="M59" s="67">
        <v>0</v>
      </c>
      <c r="N59" s="112"/>
      <c r="O59" s="67">
        <v>0</v>
      </c>
      <c r="P59" s="364"/>
      <c r="Q59" s="365">
        <v>0</v>
      </c>
    </row>
    <row r="60" spans="1:18" ht="16.5" thickTop="1" thickBot="1" x14ac:dyDescent="0.3">
      <c r="A60" s="207" t="s">
        <v>176</v>
      </c>
      <c r="B60" s="216" t="s">
        <v>88</v>
      </c>
      <c r="C60" s="226"/>
      <c r="D60" s="227">
        <f t="shared" ref="D60:E60" si="13">SUM(D59)</f>
        <v>0</v>
      </c>
      <c r="E60" s="228">
        <f t="shared" si="13"/>
        <v>0</v>
      </c>
      <c r="F60" s="366">
        <f t="shared" ref="F60:Q60" si="14">SUM(F59)</f>
        <v>0</v>
      </c>
      <c r="G60" s="367">
        <f t="shared" si="14"/>
        <v>0</v>
      </c>
      <c r="H60" s="227">
        <f t="shared" si="14"/>
        <v>0</v>
      </c>
      <c r="I60" s="228">
        <f t="shared" si="14"/>
        <v>0</v>
      </c>
      <c r="J60" s="366">
        <f t="shared" si="14"/>
        <v>0</v>
      </c>
      <c r="K60" s="367">
        <f t="shared" si="14"/>
        <v>0</v>
      </c>
      <c r="L60" s="227">
        <f t="shared" si="14"/>
        <v>0</v>
      </c>
      <c r="M60" s="228">
        <f t="shared" si="14"/>
        <v>0</v>
      </c>
      <c r="N60" s="227">
        <f t="shared" ref="N60:O60" si="15">SUM(N59)</f>
        <v>0</v>
      </c>
      <c r="O60" s="228">
        <f t="shared" si="15"/>
        <v>0</v>
      </c>
      <c r="P60" s="366">
        <f t="shared" si="14"/>
        <v>0</v>
      </c>
      <c r="Q60" s="367">
        <f t="shared" si="14"/>
        <v>0</v>
      </c>
    </row>
    <row r="61" spans="1:18" ht="15.75" thickTop="1" x14ac:dyDescent="0.25">
      <c r="A61" s="207" t="s">
        <v>177</v>
      </c>
      <c r="B61" s="265" t="s">
        <v>399</v>
      </c>
      <c r="C61" s="253" t="s">
        <v>397</v>
      </c>
      <c r="D61" s="48">
        <v>10000</v>
      </c>
      <c r="E61" s="74"/>
      <c r="F61" s="358">
        <v>10000</v>
      </c>
      <c r="G61" s="359"/>
      <c r="H61" s="48">
        <v>10000</v>
      </c>
      <c r="I61" s="53"/>
      <c r="J61" s="358">
        <v>10000</v>
      </c>
      <c r="K61" s="359"/>
      <c r="L61" s="48">
        <v>10000</v>
      </c>
      <c r="M61" s="53"/>
      <c r="N61" s="48">
        <v>10000</v>
      </c>
      <c r="O61" s="53"/>
      <c r="P61" s="358">
        <v>10000</v>
      </c>
      <c r="Q61" s="359"/>
    </row>
    <row r="62" spans="1:18" x14ac:dyDescent="0.25">
      <c r="A62" s="207" t="s">
        <v>178</v>
      </c>
      <c r="B62" s="265" t="s">
        <v>298</v>
      </c>
      <c r="C62" s="37" t="s">
        <v>23</v>
      </c>
      <c r="D62" s="48"/>
      <c r="E62" s="74">
        <v>180000</v>
      </c>
      <c r="F62" s="358"/>
      <c r="G62" s="359">
        <v>176000</v>
      </c>
      <c r="H62" s="48"/>
      <c r="I62" s="53">
        <v>176000</v>
      </c>
      <c r="J62" s="358"/>
      <c r="K62" s="359">
        <v>176000</v>
      </c>
      <c r="L62" s="48"/>
      <c r="M62" s="53">
        <v>176000</v>
      </c>
      <c r="N62" s="48"/>
      <c r="O62" s="53">
        <v>176000</v>
      </c>
      <c r="P62" s="358"/>
      <c r="Q62" s="359">
        <v>176000</v>
      </c>
    </row>
    <row r="63" spans="1:18" x14ac:dyDescent="0.25">
      <c r="A63" s="207" t="s">
        <v>179</v>
      </c>
      <c r="B63" s="265" t="s">
        <v>275</v>
      </c>
      <c r="C63" s="37" t="s">
        <v>77</v>
      </c>
      <c r="D63" s="48"/>
      <c r="E63" s="74">
        <v>15000</v>
      </c>
      <c r="F63" s="358"/>
      <c r="G63" s="359">
        <v>19000</v>
      </c>
      <c r="H63" s="48"/>
      <c r="I63" s="53">
        <v>19000</v>
      </c>
      <c r="J63" s="358"/>
      <c r="K63" s="359">
        <v>19000</v>
      </c>
      <c r="L63" s="48"/>
      <c r="M63" s="53">
        <v>19000</v>
      </c>
      <c r="N63" s="48"/>
      <c r="O63" s="53">
        <v>19000</v>
      </c>
      <c r="P63" s="358"/>
      <c r="Q63" s="359">
        <v>19000</v>
      </c>
    </row>
    <row r="64" spans="1:18" ht="15.75" thickBot="1" x14ac:dyDescent="0.3">
      <c r="A64" s="207" t="s">
        <v>180</v>
      </c>
      <c r="B64" s="169" t="s">
        <v>24</v>
      </c>
      <c r="C64" s="266" t="s">
        <v>25</v>
      </c>
      <c r="D64" s="267"/>
      <c r="E64" s="74">
        <v>5000</v>
      </c>
      <c r="F64" s="380"/>
      <c r="G64" s="359">
        <v>5000</v>
      </c>
      <c r="H64" s="267"/>
      <c r="I64" s="53">
        <v>5000</v>
      </c>
      <c r="J64" s="380"/>
      <c r="K64" s="359">
        <v>5000</v>
      </c>
      <c r="L64" s="267"/>
      <c r="M64" s="53">
        <v>5000</v>
      </c>
      <c r="N64" s="267"/>
      <c r="O64" s="53">
        <v>5000</v>
      </c>
      <c r="P64" s="380"/>
      <c r="Q64" s="359">
        <v>5000</v>
      </c>
    </row>
    <row r="65" spans="1:17" ht="16.5" thickTop="1" thickBot="1" x14ac:dyDescent="0.3">
      <c r="A65" s="207" t="s">
        <v>181</v>
      </c>
      <c r="B65" s="216" t="s">
        <v>89</v>
      </c>
      <c r="C65" s="226"/>
      <c r="D65" s="227">
        <f t="shared" ref="D65:Q65" si="16">SUM(D61:D64)</f>
        <v>10000</v>
      </c>
      <c r="E65" s="229">
        <f t="shared" si="16"/>
        <v>200000</v>
      </c>
      <c r="F65" s="366">
        <f t="shared" si="16"/>
        <v>10000</v>
      </c>
      <c r="G65" s="367">
        <f t="shared" si="16"/>
        <v>200000</v>
      </c>
      <c r="H65" s="227">
        <f t="shared" si="16"/>
        <v>10000</v>
      </c>
      <c r="I65" s="228">
        <f t="shared" si="16"/>
        <v>200000</v>
      </c>
      <c r="J65" s="366">
        <f t="shared" si="16"/>
        <v>10000</v>
      </c>
      <c r="K65" s="367">
        <f t="shared" si="16"/>
        <v>200000</v>
      </c>
      <c r="L65" s="227">
        <f t="shared" si="16"/>
        <v>10000</v>
      </c>
      <c r="M65" s="228">
        <f t="shared" si="16"/>
        <v>200000</v>
      </c>
      <c r="N65" s="227">
        <f t="shared" ref="N65:O65" si="17">SUM(N61:N64)</f>
        <v>10000</v>
      </c>
      <c r="O65" s="228">
        <f t="shared" si="17"/>
        <v>200000</v>
      </c>
      <c r="P65" s="366">
        <f t="shared" si="16"/>
        <v>10000</v>
      </c>
      <c r="Q65" s="367">
        <f t="shared" si="16"/>
        <v>200000</v>
      </c>
    </row>
    <row r="66" spans="1:17" ht="15.75" thickTop="1" x14ac:dyDescent="0.25">
      <c r="A66" s="207" t="s">
        <v>182</v>
      </c>
      <c r="B66" s="274" t="s">
        <v>398</v>
      </c>
      <c r="C66" s="275" t="s">
        <v>397</v>
      </c>
      <c r="D66" s="262">
        <v>30000</v>
      </c>
      <c r="E66" s="76"/>
      <c r="F66" s="368">
        <v>30200</v>
      </c>
      <c r="G66" s="369"/>
      <c r="H66" s="262">
        <v>30200</v>
      </c>
      <c r="I66" s="59"/>
      <c r="J66" s="368">
        <v>30200</v>
      </c>
      <c r="K66" s="369"/>
      <c r="L66" s="262">
        <v>30200</v>
      </c>
      <c r="M66" s="59"/>
      <c r="N66" s="262">
        <v>30200</v>
      </c>
      <c r="O66" s="59"/>
      <c r="P66" s="368">
        <v>30200</v>
      </c>
      <c r="Q66" s="369"/>
    </row>
    <row r="67" spans="1:17" x14ac:dyDescent="0.25">
      <c r="A67" s="207" t="s">
        <v>183</v>
      </c>
      <c r="B67" s="265" t="s">
        <v>299</v>
      </c>
      <c r="C67" s="37" t="s">
        <v>327</v>
      </c>
      <c r="D67" s="48"/>
      <c r="E67" s="78">
        <v>0</v>
      </c>
      <c r="F67" s="358"/>
      <c r="G67" s="381">
        <v>0</v>
      </c>
      <c r="H67" s="48"/>
      <c r="I67" s="425">
        <v>0</v>
      </c>
      <c r="J67" s="358"/>
      <c r="K67" s="381">
        <v>0</v>
      </c>
      <c r="L67" s="48"/>
      <c r="M67" s="425">
        <v>0</v>
      </c>
      <c r="N67" s="48"/>
      <c r="O67" s="425">
        <v>0</v>
      </c>
      <c r="P67" s="358"/>
      <c r="Q67" s="381">
        <v>0</v>
      </c>
    </row>
    <row r="68" spans="1:17" x14ac:dyDescent="0.25">
      <c r="A68" s="207" t="s">
        <v>165</v>
      </c>
      <c r="B68" s="265" t="s">
        <v>270</v>
      </c>
      <c r="C68" s="37" t="s">
        <v>26</v>
      </c>
      <c r="D68" s="48"/>
      <c r="E68" s="78">
        <v>40000</v>
      </c>
      <c r="F68" s="358"/>
      <c r="G68" s="381">
        <v>40000</v>
      </c>
      <c r="H68" s="48"/>
      <c r="I68" s="425">
        <v>40000</v>
      </c>
      <c r="J68" s="358"/>
      <c r="K68" s="381">
        <v>40000</v>
      </c>
      <c r="L68" s="48"/>
      <c r="M68" s="425">
        <v>40000</v>
      </c>
      <c r="N68" s="48"/>
      <c r="O68" s="425">
        <v>40000</v>
      </c>
      <c r="P68" s="358"/>
      <c r="Q68" s="381">
        <v>40000</v>
      </c>
    </row>
    <row r="69" spans="1:17" ht="15.75" thickBot="1" x14ac:dyDescent="0.3">
      <c r="A69" s="207" t="s">
        <v>184</v>
      </c>
      <c r="B69" s="276" t="s">
        <v>261</v>
      </c>
      <c r="C69" s="269" t="s">
        <v>259</v>
      </c>
      <c r="D69" s="79"/>
      <c r="E69" s="74">
        <v>55000</v>
      </c>
      <c r="F69" s="382"/>
      <c r="G69" s="359">
        <v>55000</v>
      </c>
      <c r="H69" s="79"/>
      <c r="I69" s="53">
        <v>55000</v>
      </c>
      <c r="J69" s="382"/>
      <c r="K69" s="359">
        <v>55000</v>
      </c>
      <c r="L69" s="79"/>
      <c r="M69" s="53">
        <v>55000</v>
      </c>
      <c r="N69" s="79"/>
      <c r="O69" s="53">
        <v>55000</v>
      </c>
      <c r="P69" s="382"/>
      <c r="Q69" s="359">
        <v>55000</v>
      </c>
    </row>
    <row r="70" spans="1:17" ht="16.5" thickTop="1" thickBot="1" x14ac:dyDescent="0.3">
      <c r="A70" s="207" t="s">
        <v>185</v>
      </c>
      <c r="B70" s="216" t="s">
        <v>90</v>
      </c>
      <c r="C70" s="230"/>
      <c r="D70" s="227">
        <f t="shared" ref="D70:Q70" si="18">SUM(D66:D69)</f>
        <v>30000</v>
      </c>
      <c r="E70" s="229">
        <f t="shared" si="18"/>
        <v>95000</v>
      </c>
      <c r="F70" s="366">
        <f t="shared" si="18"/>
        <v>30200</v>
      </c>
      <c r="G70" s="367">
        <f t="shared" si="18"/>
        <v>95000</v>
      </c>
      <c r="H70" s="227">
        <f t="shared" si="18"/>
        <v>30200</v>
      </c>
      <c r="I70" s="228">
        <f t="shared" si="18"/>
        <v>95000</v>
      </c>
      <c r="J70" s="366">
        <f t="shared" si="18"/>
        <v>30200</v>
      </c>
      <c r="K70" s="367">
        <f t="shared" si="18"/>
        <v>95000</v>
      </c>
      <c r="L70" s="227">
        <f t="shared" si="18"/>
        <v>30200</v>
      </c>
      <c r="M70" s="228">
        <f t="shared" si="18"/>
        <v>95000</v>
      </c>
      <c r="N70" s="227">
        <f t="shared" ref="N70:O70" si="19">SUM(N66:N69)</f>
        <v>30200</v>
      </c>
      <c r="O70" s="228">
        <f t="shared" si="19"/>
        <v>95000</v>
      </c>
      <c r="P70" s="366">
        <f t="shared" si="18"/>
        <v>30200</v>
      </c>
      <c r="Q70" s="367">
        <f t="shared" si="18"/>
        <v>95000</v>
      </c>
    </row>
    <row r="71" spans="1:17" ht="15.75" thickTop="1" x14ac:dyDescent="0.25">
      <c r="A71" s="207" t="s">
        <v>186</v>
      </c>
      <c r="B71" s="274" t="s">
        <v>260</v>
      </c>
      <c r="C71" s="275">
        <v>5021</v>
      </c>
      <c r="D71" s="262"/>
      <c r="E71" s="76">
        <v>3000</v>
      </c>
      <c r="F71" s="368"/>
      <c r="G71" s="369">
        <v>3000</v>
      </c>
      <c r="H71" s="262"/>
      <c r="I71" s="59">
        <v>3000</v>
      </c>
      <c r="J71" s="368"/>
      <c r="K71" s="369">
        <v>3000</v>
      </c>
      <c r="L71" s="262"/>
      <c r="M71" s="59">
        <v>3000</v>
      </c>
      <c r="N71" s="262"/>
      <c r="O71" s="59">
        <v>3000</v>
      </c>
      <c r="P71" s="368"/>
      <c r="Q71" s="369">
        <v>3000</v>
      </c>
    </row>
    <row r="72" spans="1:17" x14ac:dyDescent="0.25">
      <c r="A72" s="207" t="s">
        <v>187</v>
      </c>
      <c r="B72" s="265" t="s">
        <v>276</v>
      </c>
      <c r="C72" s="37" t="s">
        <v>29</v>
      </c>
      <c r="D72" s="48"/>
      <c r="E72" s="78">
        <v>1000</v>
      </c>
      <c r="F72" s="358"/>
      <c r="G72" s="381">
        <v>1000</v>
      </c>
      <c r="H72" s="48"/>
      <c r="I72" s="425">
        <v>1000</v>
      </c>
      <c r="J72" s="358"/>
      <c r="K72" s="381">
        <v>1000</v>
      </c>
      <c r="L72" s="48"/>
      <c r="M72" s="425">
        <v>1000</v>
      </c>
      <c r="N72" s="48"/>
      <c r="O72" s="425">
        <v>1000</v>
      </c>
      <c r="P72" s="358"/>
      <c r="Q72" s="381">
        <v>1000</v>
      </c>
    </row>
    <row r="73" spans="1:17" x14ac:dyDescent="0.25">
      <c r="A73" s="207" t="s">
        <v>188</v>
      </c>
      <c r="B73" s="265" t="s">
        <v>457</v>
      </c>
      <c r="C73" s="37">
        <v>5169</v>
      </c>
      <c r="D73" s="48"/>
      <c r="E73" s="78">
        <v>100000</v>
      </c>
      <c r="F73" s="358"/>
      <c r="G73" s="381">
        <v>100000</v>
      </c>
      <c r="H73" s="48"/>
      <c r="I73" s="425">
        <v>100000</v>
      </c>
      <c r="J73" s="358"/>
      <c r="K73" s="381">
        <v>100000</v>
      </c>
      <c r="L73" s="48"/>
      <c r="M73" s="425">
        <v>100000</v>
      </c>
      <c r="N73" s="48"/>
      <c r="O73" s="425">
        <v>100000</v>
      </c>
      <c r="P73" s="358"/>
      <c r="Q73" s="381">
        <v>100000</v>
      </c>
    </row>
    <row r="74" spans="1:17" x14ac:dyDescent="0.25">
      <c r="A74" s="207" t="s">
        <v>189</v>
      </c>
      <c r="B74" s="265" t="s">
        <v>28</v>
      </c>
      <c r="C74" s="37">
        <v>5199</v>
      </c>
      <c r="D74" s="48"/>
      <c r="E74" s="78">
        <v>10000</v>
      </c>
      <c r="F74" s="358"/>
      <c r="G74" s="381">
        <v>10000</v>
      </c>
      <c r="H74" s="48"/>
      <c r="I74" s="425">
        <v>10000</v>
      </c>
      <c r="J74" s="358"/>
      <c r="K74" s="381">
        <v>10000</v>
      </c>
      <c r="L74" s="48"/>
      <c r="M74" s="425">
        <v>10000</v>
      </c>
      <c r="N74" s="48"/>
      <c r="O74" s="425">
        <v>10000</v>
      </c>
      <c r="P74" s="358"/>
      <c r="Q74" s="381">
        <v>10000</v>
      </c>
    </row>
    <row r="75" spans="1:17" x14ac:dyDescent="0.25">
      <c r="A75" s="207" t="s">
        <v>190</v>
      </c>
      <c r="B75" s="265" t="s">
        <v>78</v>
      </c>
      <c r="C75" s="37" t="s">
        <v>27</v>
      </c>
      <c r="D75" s="48"/>
      <c r="E75" s="78">
        <v>3000</v>
      </c>
      <c r="F75" s="358"/>
      <c r="G75" s="381">
        <v>3000</v>
      </c>
      <c r="H75" s="48"/>
      <c r="I75" s="425">
        <v>3000</v>
      </c>
      <c r="J75" s="358"/>
      <c r="K75" s="381">
        <v>3000</v>
      </c>
      <c r="L75" s="48"/>
      <c r="M75" s="425">
        <v>3000</v>
      </c>
      <c r="N75" s="48"/>
      <c r="O75" s="425">
        <v>3000</v>
      </c>
      <c r="P75" s="358"/>
      <c r="Q75" s="381">
        <v>3000</v>
      </c>
    </row>
    <row r="76" spans="1:17" ht="15.75" thickBot="1" x14ac:dyDescent="0.3">
      <c r="A76" s="207" t="s">
        <v>191</v>
      </c>
      <c r="B76" s="277" t="s">
        <v>74</v>
      </c>
      <c r="C76" s="278">
        <v>5169</v>
      </c>
      <c r="D76" s="48"/>
      <c r="E76" s="78">
        <v>0</v>
      </c>
      <c r="F76" s="358"/>
      <c r="G76" s="381">
        <v>0</v>
      </c>
      <c r="H76" s="48"/>
      <c r="I76" s="425">
        <v>0</v>
      </c>
      <c r="J76" s="358"/>
      <c r="K76" s="381">
        <v>0</v>
      </c>
      <c r="L76" s="48"/>
      <c r="M76" s="425">
        <v>0</v>
      </c>
      <c r="N76" s="48"/>
      <c r="O76" s="425">
        <v>0</v>
      </c>
      <c r="P76" s="358"/>
      <c r="Q76" s="381">
        <v>0</v>
      </c>
    </row>
    <row r="77" spans="1:17" ht="16.5" thickTop="1" thickBot="1" x14ac:dyDescent="0.3">
      <c r="A77" s="207" t="s">
        <v>192</v>
      </c>
      <c r="B77" s="216" t="s">
        <v>91</v>
      </c>
      <c r="C77" s="230"/>
      <c r="D77" s="227">
        <f t="shared" ref="D77:Q77" si="20">SUM(D71:D76)</f>
        <v>0</v>
      </c>
      <c r="E77" s="229">
        <f t="shared" si="20"/>
        <v>117000</v>
      </c>
      <c r="F77" s="366">
        <f t="shared" si="20"/>
        <v>0</v>
      </c>
      <c r="G77" s="367">
        <f t="shared" si="20"/>
        <v>117000</v>
      </c>
      <c r="H77" s="227">
        <f t="shared" si="20"/>
        <v>0</v>
      </c>
      <c r="I77" s="228">
        <f t="shared" si="20"/>
        <v>117000</v>
      </c>
      <c r="J77" s="366">
        <f t="shared" si="20"/>
        <v>0</v>
      </c>
      <c r="K77" s="367">
        <f t="shared" si="20"/>
        <v>117000</v>
      </c>
      <c r="L77" s="227">
        <f t="shared" si="20"/>
        <v>0</v>
      </c>
      <c r="M77" s="228">
        <f t="shared" si="20"/>
        <v>117000</v>
      </c>
      <c r="N77" s="227">
        <f t="shared" ref="N77:O77" si="21">SUM(N71:N76)</f>
        <v>0</v>
      </c>
      <c r="O77" s="228">
        <f t="shared" si="21"/>
        <v>117000</v>
      </c>
      <c r="P77" s="366">
        <f t="shared" si="20"/>
        <v>0</v>
      </c>
      <c r="Q77" s="367">
        <f t="shared" si="20"/>
        <v>117000</v>
      </c>
    </row>
    <row r="78" spans="1:17" ht="15.75" thickTop="1" x14ac:dyDescent="0.25">
      <c r="A78" s="207" t="s">
        <v>193</v>
      </c>
      <c r="B78" s="265" t="s">
        <v>380</v>
      </c>
      <c r="C78" s="37">
        <v>5171</v>
      </c>
      <c r="D78" s="48"/>
      <c r="E78" s="74">
        <v>0</v>
      </c>
      <c r="F78" s="358"/>
      <c r="G78" s="359">
        <v>0</v>
      </c>
      <c r="H78" s="48"/>
      <c r="I78" s="53">
        <v>0</v>
      </c>
      <c r="J78" s="358"/>
      <c r="K78" s="359">
        <v>0</v>
      </c>
      <c r="L78" s="48"/>
      <c r="M78" s="53">
        <v>0</v>
      </c>
      <c r="N78" s="48"/>
      <c r="O78" s="53">
        <v>0</v>
      </c>
      <c r="P78" s="358"/>
      <c r="Q78" s="359">
        <v>0</v>
      </c>
    </row>
    <row r="79" spans="1:17" x14ac:dyDescent="0.25">
      <c r="A79" s="207" t="s">
        <v>194</v>
      </c>
      <c r="B79" s="265" t="s">
        <v>329</v>
      </c>
      <c r="C79" s="37">
        <v>5171</v>
      </c>
      <c r="D79" s="48"/>
      <c r="E79" s="74">
        <v>0</v>
      </c>
      <c r="F79" s="358"/>
      <c r="G79" s="359">
        <v>0</v>
      </c>
      <c r="H79" s="48"/>
      <c r="I79" s="53">
        <v>0</v>
      </c>
      <c r="J79" s="358"/>
      <c r="K79" s="359">
        <v>0</v>
      </c>
      <c r="L79" s="48"/>
      <c r="M79" s="53">
        <v>0</v>
      </c>
      <c r="N79" s="48"/>
      <c r="O79" s="53">
        <v>0</v>
      </c>
      <c r="P79" s="358"/>
      <c r="Q79" s="359">
        <v>0</v>
      </c>
    </row>
    <row r="80" spans="1:17" x14ac:dyDescent="0.25">
      <c r="A80" s="207" t="s">
        <v>195</v>
      </c>
      <c r="B80" s="265" t="s">
        <v>277</v>
      </c>
      <c r="C80" s="254">
        <v>5169.5171</v>
      </c>
      <c r="D80" s="48"/>
      <c r="E80" s="74">
        <v>0</v>
      </c>
      <c r="F80" s="358"/>
      <c r="G80" s="359">
        <v>0</v>
      </c>
      <c r="H80" s="48"/>
      <c r="I80" s="53">
        <v>0</v>
      </c>
      <c r="J80" s="358"/>
      <c r="K80" s="359">
        <v>0</v>
      </c>
      <c r="L80" s="48"/>
      <c r="M80" s="53">
        <v>0</v>
      </c>
      <c r="N80" s="48"/>
      <c r="O80" s="53">
        <v>0</v>
      </c>
      <c r="P80" s="358"/>
      <c r="Q80" s="359">
        <v>0</v>
      </c>
    </row>
    <row r="81" spans="1:18" ht="15.75" thickBot="1" x14ac:dyDescent="0.3">
      <c r="A81" s="207" t="s">
        <v>196</v>
      </c>
      <c r="B81" s="277" t="s">
        <v>278</v>
      </c>
      <c r="C81" s="278">
        <v>5223</v>
      </c>
      <c r="D81" s="273"/>
      <c r="E81" s="80">
        <v>0</v>
      </c>
      <c r="F81" s="362"/>
      <c r="G81" s="360">
        <v>0</v>
      </c>
      <c r="H81" s="273"/>
      <c r="I81" s="51">
        <v>0</v>
      </c>
      <c r="J81" s="362"/>
      <c r="K81" s="360">
        <v>0</v>
      </c>
      <c r="L81" s="273"/>
      <c r="M81" s="51">
        <v>0</v>
      </c>
      <c r="N81" s="273"/>
      <c r="O81" s="51">
        <v>0</v>
      </c>
      <c r="P81" s="362"/>
      <c r="Q81" s="360">
        <v>0</v>
      </c>
    </row>
    <row r="82" spans="1:18" ht="16.5" thickTop="1" thickBot="1" x14ac:dyDescent="0.3">
      <c r="A82" s="207" t="s">
        <v>197</v>
      </c>
      <c r="B82" s="216" t="s">
        <v>92</v>
      </c>
      <c r="C82" s="230"/>
      <c r="D82" s="227">
        <f t="shared" ref="D82:Q82" si="22">SUM(D78:D81)</f>
        <v>0</v>
      </c>
      <c r="E82" s="228">
        <f t="shared" si="22"/>
        <v>0</v>
      </c>
      <c r="F82" s="366">
        <f t="shared" si="22"/>
        <v>0</v>
      </c>
      <c r="G82" s="367">
        <f t="shared" si="22"/>
        <v>0</v>
      </c>
      <c r="H82" s="227">
        <f t="shared" si="22"/>
        <v>0</v>
      </c>
      <c r="I82" s="228">
        <f t="shared" si="22"/>
        <v>0</v>
      </c>
      <c r="J82" s="366">
        <f t="shared" si="22"/>
        <v>0</v>
      </c>
      <c r="K82" s="367">
        <f t="shared" si="22"/>
        <v>0</v>
      </c>
      <c r="L82" s="227">
        <f t="shared" si="22"/>
        <v>0</v>
      </c>
      <c r="M82" s="228">
        <f t="shared" si="22"/>
        <v>0</v>
      </c>
      <c r="N82" s="227">
        <f t="shared" ref="N82:O82" si="23">SUM(N78:N81)</f>
        <v>0</v>
      </c>
      <c r="O82" s="228">
        <f t="shared" si="23"/>
        <v>0</v>
      </c>
      <c r="P82" s="366">
        <f t="shared" si="22"/>
        <v>0</v>
      </c>
      <c r="Q82" s="367">
        <f t="shared" si="22"/>
        <v>0</v>
      </c>
    </row>
    <row r="83" spans="1:18" ht="15.75" thickTop="1" x14ac:dyDescent="0.25">
      <c r="A83" s="207" t="s">
        <v>198</v>
      </c>
      <c r="B83" s="274" t="s">
        <v>30</v>
      </c>
      <c r="C83" s="275">
        <v>5021</v>
      </c>
      <c r="D83" s="262"/>
      <c r="E83" s="76">
        <v>5000</v>
      </c>
      <c r="F83" s="368"/>
      <c r="G83" s="369">
        <v>5000</v>
      </c>
      <c r="H83" s="262"/>
      <c r="I83" s="59">
        <v>5000</v>
      </c>
      <c r="J83" s="368"/>
      <c r="K83" s="369">
        <v>5000</v>
      </c>
      <c r="L83" s="262"/>
      <c r="M83" s="59">
        <v>5000</v>
      </c>
      <c r="N83" s="262"/>
      <c r="O83" s="59">
        <v>5000</v>
      </c>
      <c r="P83" s="368"/>
      <c r="Q83" s="369">
        <v>5000</v>
      </c>
    </row>
    <row r="84" spans="1:18" ht="15.75" thickBot="1" x14ac:dyDescent="0.3">
      <c r="A84" s="207" t="s">
        <v>131</v>
      </c>
      <c r="B84" s="279" t="s">
        <v>31</v>
      </c>
      <c r="C84" s="257" t="s">
        <v>474</v>
      </c>
      <c r="D84" s="280"/>
      <c r="E84" s="83">
        <v>30000</v>
      </c>
      <c r="F84" s="383"/>
      <c r="G84" s="384">
        <v>30000</v>
      </c>
      <c r="H84" s="280"/>
      <c r="I84" s="426">
        <v>50000</v>
      </c>
      <c r="J84" s="383"/>
      <c r="K84" s="384">
        <v>50000</v>
      </c>
      <c r="L84" s="280"/>
      <c r="M84" s="426">
        <v>50000</v>
      </c>
      <c r="N84" s="280"/>
      <c r="O84" s="426">
        <v>50000</v>
      </c>
      <c r="P84" s="383"/>
      <c r="Q84" s="421">
        <v>60000</v>
      </c>
      <c r="R84" s="329">
        <v>10000</v>
      </c>
    </row>
    <row r="85" spans="1:18" ht="16.5" thickTop="1" thickBot="1" x14ac:dyDescent="0.3">
      <c r="A85" s="207" t="s">
        <v>199</v>
      </c>
      <c r="B85" s="216" t="s">
        <v>93</v>
      </c>
      <c r="C85" s="231"/>
      <c r="D85" s="218">
        <f t="shared" ref="D85:Q85" si="24">SUM(D83:D84)</f>
        <v>0</v>
      </c>
      <c r="E85" s="242">
        <f t="shared" si="24"/>
        <v>35000</v>
      </c>
      <c r="F85" s="385">
        <f t="shared" si="24"/>
        <v>0</v>
      </c>
      <c r="G85" s="386">
        <f t="shared" si="24"/>
        <v>35000</v>
      </c>
      <c r="H85" s="218">
        <f t="shared" si="24"/>
        <v>0</v>
      </c>
      <c r="I85" s="242">
        <f t="shared" si="24"/>
        <v>55000</v>
      </c>
      <c r="J85" s="385">
        <f t="shared" si="24"/>
        <v>0</v>
      </c>
      <c r="K85" s="386">
        <f t="shared" si="24"/>
        <v>55000</v>
      </c>
      <c r="L85" s="218">
        <f t="shared" si="24"/>
        <v>0</v>
      </c>
      <c r="M85" s="242">
        <f t="shared" si="24"/>
        <v>55000</v>
      </c>
      <c r="N85" s="218">
        <f t="shared" ref="N85:O85" si="25">SUM(N83:N84)</f>
        <v>0</v>
      </c>
      <c r="O85" s="242">
        <f t="shared" si="25"/>
        <v>55000</v>
      </c>
      <c r="P85" s="385">
        <f t="shared" si="24"/>
        <v>0</v>
      </c>
      <c r="Q85" s="386">
        <f t="shared" si="24"/>
        <v>65000</v>
      </c>
    </row>
    <row r="86" spans="1:18" ht="15.75" thickTop="1" x14ac:dyDescent="0.25">
      <c r="A86" s="207" t="s">
        <v>200</v>
      </c>
      <c r="B86" s="274" t="s">
        <v>265</v>
      </c>
      <c r="C86" s="275" t="s">
        <v>29</v>
      </c>
      <c r="D86" s="112"/>
      <c r="E86" s="84">
        <v>20000</v>
      </c>
      <c r="F86" s="364"/>
      <c r="G86" s="365">
        <v>20000</v>
      </c>
      <c r="H86" s="112"/>
      <c r="I86" s="67">
        <v>20000</v>
      </c>
      <c r="J86" s="364"/>
      <c r="K86" s="365">
        <v>20000</v>
      </c>
      <c r="L86" s="112"/>
      <c r="M86" s="67">
        <v>20000</v>
      </c>
      <c r="N86" s="112"/>
      <c r="O86" s="67">
        <v>20000</v>
      </c>
      <c r="P86" s="364"/>
      <c r="Q86" s="445">
        <v>40000</v>
      </c>
      <c r="R86" s="329">
        <v>20000</v>
      </c>
    </row>
    <row r="87" spans="1:18" x14ac:dyDescent="0.25">
      <c r="A87" s="207" t="s">
        <v>201</v>
      </c>
      <c r="B87" s="263" t="s">
        <v>279</v>
      </c>
      <c r="C87" s="255" t="s">
        <v>32</v>
      </c>
      <c r="D87" s="281">
        <v>0</v>
      </c>
      <c r="E87" s="86">
        <v>5000</v>
      </c>
      <c r="F87" s="387">
        <v>0</v>
      </c>
      <c r="G87" s="361">
        <v>5000</v>
      </c>
      <c r="H87" s="281">
        <v>0</v>
      </c>
      <c r="I87" s="49">
        <v>5000</v>
      </c>
      <c r="J87" s="387">
        <v>0</v>
      </c>
      <c r="K87" s="361">
        <v>5000</v>
      </c>
      <c r="L87" s="281">
        <v>0</v>
      </c>
      <c r="M87" s="49">
        <v>5000</v>
      </c>
      <c r="N87" s="281">
        <v>0</v>
      </c>
      <c r="O87" s="49">
        <v>5000</v>
      </c>
      <c r="P87" s="387">
        <v>0</v>
      </c>
      <c r="Q87" s="361">
        <v>5000</v>
      </c>
    </row>
    <row r="88" spans="1:18" ht="15.75" thickBot="1" x14ac:dyDescent="0.3">
      <c r="A88" s="207" t="s">
        <v>202</v>
      </c>
      <c r="B88" s="282" t="s">
        <v>271</v>
      </c>
      <c r="C88" s="283" t="s">
        <v>33</v>
      </c>
      <c r="D88" s="280"/>
      <c r="E88" s="83">
        <v>10000</v>
      </c>
      <c r="F88" s="383"/>
      <c r="G88" s="384">
        <v>10000</v>
      </c>
      <c r="H88" s="280"/>
      <c r="I88" s="426">
        <v>10000</v>
      </c>
      <c r="J88" s="383"/>
      <c r="K88" s="384">
        <v>10000</v>
      </c>
      <c r="L88" s="280"/>
      <c r="M88" s="426">
        <v>10000</v>
      </c>
      <c r="N88" s="280"/>
      <c r="O88" s="426">
        <v>10000</v>
      </c>
      <c r="P88" s="383"/>
      <c r="Q88" s="426">
        <v>10000</v>
      </c>
      <c r="R88" s="329"/>
    </row>
    <row r="89" spans="1:18" ht="16.5" thickTop="1" thickBot="1" x14ac:dyDescent="0.3">
      <c r="A89" s="207" t="s">
        <v>203</v>
      </c>
      <c r="B89" s="216" t="s">
        <v>94</v>
      </c>
      <c r="C89" s="220"/>
      <c r="D89" s="218">
        <f t="shared" ref="D89:Q89" si="26">SUM(D86:D88)</f>
        <v>0</v>
      </c>
      <c r="E89" s="219">
        <f t="shared" si="26"/>
        <v>35000</v>
      </c>
      <c r="F89" s="385">
        <f t="shared" si="26"/>
        <v>0</v>
      </c>
      <c r="G89" s="386">
        <f t="shared" si="26"/>
        <v>35000</v>
      </c>
      <c r="H89" s="218">
        <f t="shared" si="26"/>
        <v>0</v>
      </c>
      <c r="I89" s="242">
        <f t="shared" si="26"/>
        <v>35000</v>
      </c>
      <c r="J89" s="385">
        <f t="shared" si="26"/>
        <v>0</v>
      </c>
      <c r="K89" s="386">
        <f t="shared" si="26"/>
        <v>35000</v>
      </c>
      <c r="L89" s="218">
        <f t="shared" si="26"/>
        <v>0</v>
      </c>
      <c r="M89" s="242">
        <f t="shared" si="26"/>
        <v>35000</v>
      </c>
      <c r="N89" s="218">
        <f t="shared" ref="N89:O89" si="27">SUM(N86:N88)</f>
        <v>0</v>
      </c>
      <c r="O89" s="242">
        <f t="shared" si="27"/>
        <v>35000</v>
      </c>
      <c r="P89" s="385">
        <f t="shared" si="26"/>
        <v>0</v>
      </c>
      <c r="Q89" s="386">
        <f t="shared" si="26"/>
        <v>55000</v>
      </c>
    </row>
    <row r="90" spans="1:18" ht="16.5" thickTop="1" thickBot="1" x14ac:dyDescent="0.3">
      <c r="A90" s="207" t="s">
        <v>204</v>
      </c>
      <c r="B90" s="284" t="s">
        <v>280</v>
      </c>
      <c r="C90" s="285">
        <v>5199</v>
      </c>
      <c r="D90" s="286"/>
      <c r="E90" s="80">
        <v>5000</v>
      </c>
      <c r="F90" s="388"/>
      <c r="G90" s="360">
        <v>5000</v>
      </c>
      <c r="H90" s="286"/>
      <c r="I90" s="51">
        <v>5000</v>
      </c>
      <c r="J90" s="388"/>
      <c r="K90" s="360">
        <v>5000</v>
      </c>
      <c r="L90" s="286"/>
      <c r="M90" s="51">
        <v>5000</v>
      </c>
      <c r="N90" s="286"/>
      <c r="O90" s="51">
        <v>5000</v>
      </c>
      <c r="P90" s="388"/>
      <c r="Q90" s="360">
        <v>5000</v>
      </c>
    </row>
    <row r="91" spans="1:18" ht="16.5" thickTop="1" thickBot="1" x14ac:dyDescent="0.3">
      <c r="A91" s="207" t="s">
        <v>129</v>
      </c>
      <c r="B91" s="216" t="s">
        <v>95</v>
      </c>
      <c r="C91" s="217"/>
      <c r="D91" s="218">
        <f t="shared" ref="D91:E91" si="28">SUM(D90)</f>
        <v>0</v>
      </c>
      <c r="E91" s="219">
        <f t="shared" si="28"/>
        <v>5000</v>
      </c>
      <c r="F91" s="385">
        <f t="shared" ref="F91:Q91" si="29">SUM(F90)</f>
        <v>0</v>
      </c>
      <c r="G91" s="386">
        <f t="shared" si="29"/>
        <v>5000</v>
      </c>
      <c r="H91" s="218">
        <f t="shared" si="29"/>
        <v>0</v>
      </c>
      <c r="I91" s="242">
        <f t="shared" si="29"/>
        <v>5000</v>
      </c>
      <c r="J91" s="385">
        <f t="shared" si="29"/>
        <v>0</v>
      </c>
      <c r="K91" s="386">
        <f t="shared" si="29"/>
        <v>5000</v>
      </c>
      <c r="L91" s="218">
        <f t="shared" si="29"/>
        <v>0</v>
      </c>
      <c r="M91" s="242">
        <f t="shared" si="29"/>
        <v>5000</v>
      </c>
      <c r="N91" s="218">
        <f t="shared" ref="N91:O91" si="30">SUM(N90)</f>
        <v>0</v>
      </c>
      <c r="O91" s="242">
        <f t="shared" si="30"/>
        <v>5000</v>
      </c>
      <c r="P91" s="385">
        <f t="shared" si="29"/>
        <v>0</v>
      </c>
      <c r="Q91" s="386">
        <f t="shared" si="29"/>
        <v>5000</v>
      </c>
    </row>
    <row r="92" spans="1:18" ht="15.75" thickTop="1" x14ac:dyDescent="0.25">
      <c r="A92" s="207" t="s">
        <v>133</v>
      </c>
      <c r="B92" s="259" t="s">
        <v>281</v>
      </c>
      <c r="C92" s="252" t="s">
        <v>475</v>
      </c>
      <c r="D92" s="89">
        <v>200000</v>
      </c>
      <c r="E92" s="74">
        <v>25000</v>
      </c>
      <c r="F92" s="389">
        <v>200000</v>
      </c>
      <c r="G92" s="359">
        <v>190000</v>
      </c>
      <c r="H92" s="89">
        <v>200000</v>
      </c>
      <c r="I92" s="53">
        <v>196000</v>
      </c>
      <c r="J92" s="389">
        <v>200000</v>
      </c>
      <c r="K92" s="359">
        <v>198000</v>
      </c>
      <c r="L92" s="89">
        <v>200000</v>
      </c>
      <c r="M92" s="53">
        <v>208000</v>
      </c>
      <c r="N92" s="89">
        <v>200000</v>
      </c>
      <c r="O92" s="53">
        <v>208000</v>
      </c>
      <c r="P92" s="389">
        <v>200000</v>
      </c>
      <c r="Q92" s="338">
        <v>228000</v>
      </c>
      <c r="R92" s="329">
        <v>20000</v>
      </c>
    </row>
    <row r="93" spans="1:18" x14ac:dyDescent="0.25">
      <c r="A93" s="207" t="s">
        <v>205</v>
      </c>
      <c r="B93" s="287" t="s">
        <v>41</v>
      </c>
      <c r="C93" s="37">
        <v>2132</v>
      </c>
      <c r="D93" s="48">
        <v>160000</v>
      </c>
      <c r="E93" s="74"/>
      <c r="F93" s="358">
        <v>160000</v>
      </c>
      <c r="G93" s="359"/>
      <c r="H93" s="48">
        <v>160000</v>
      </c>
      <c r="I93" s="53"/>
      <c r="J93" s="358">
        <v>160000</v>
      </c>
      <c r="K93" s="359"/>
      <c r="L93" s="48">
        <v>160000</v>
      </c>
      <c r="M93" s="53"/>
      <c r="N93" s="48">
        <v>160000</v>
      </c>
      <c r="O93" s="53"/>
      <c r="P93" s="358">
        <v>160000</v>
      </c>
      <c r="Q93" s="359"/>
    </row>
    <row r="94" spans="1:18" ht="15.75" thickBot="1" x14ac:dyDescent="0.3">
      <c r="A94" s="207" t="s">
        <v>206</v>
      </c>
      <c r="B94" s="282" t="s">
        <v>272</v>
      </c>
      <c r="C94" s="283" t="s">
        <v>35</v>
      </c>
      <c r="D94" s="264">
        <v>100000</v>
      </c>
      <c r="E94" s="288">
        <v>100000</v>
      </c>
      <c r="F94" s="370">
        <v>100000</v>
      </c>
      <c r="G94" s="371">
        <v>100000</v>
      </c>
      <c r="H94" s="264">
        <v>100000</v>
      </c>
      <c r="I94" s="61">
        <v>170000</v>
      </c>
      <c r="J94" s="370">
        <v>100000</v>
      </c>
      <c r="K94" s="371">
        <v>168000</v>
      </c>
      <c r="L94" s="264">
        <v>100000</v>
      </c>
      <c r="M94" s="61">
        <v>168000</v>
      </c>
      <c r="N94" s="264">
        <v>100000</v>
      </c>
      <c r="O94" s="61">
        <v>168000</v>
      </c>
      <c r="P94" s="370">
        <v>100000</v>
      </c>
      <c r="Q94" s="423">
        <v>188000</v>
      </c>
      <c r="R94" s="329">
        <v>20000</v>
      </c>
    </row>
    <row r="95" spans="1:18" ht="16.5" thickTop="1" thickBot="1" x14ac:dyDescent="0.3">
      <c r="A95" s="207" t="s">
        <v>207</v>
      </c>
      <c r="B95" s="216" t="s">
        <v>96</v>
      </c>
      <c r="C95" s="243"/>
      <c r="D95" s="244">
        <f t="shared" ref="D95:Q95" si="31">SUM(D92:D94)</f>
        <v>460000</v>
      </c>
      <c r="E95" s="245">
        <f t="shared" si="31"/>
        <v>125000</v>
      </c>
      <c r="F95" s="390">
        <f t="shared" si="31"/>
        <v>460000</v>
      </c>
      <c r="G95" s="391">
        <f t="shared" si="31"/>
        <v>290000</v>
      </c>
      <c r="H95" s="244">
        <f t="shared" si="31"/>
        <v>460000</v>
      </c>
      <c r="I95" s="427">
        <f t="shared" si="31"/>
        <v>366000</v>
      </c>
      <c r="J95" s="390">
        <f t="shared" si="31"/>
        <v>460000</v>
      </c>
      <c r="K95" s="391">
        <f t="shared" si="31"/>
        <v>366000</v>
      </c>
      <c r="L95" s="244">
        <f t="shared" si="31"/>
        <v>460000</v>
      </c>
      <c r="M95" s="427">
        <f t="shared" si="31"/>
        <v>376000</v>
      </c>
      <c r="N95" s="244">
        <f t="shared" ref="N95:O95" si="32">SUM(N92:N94)</f>
        <v>460000</v>
      </c>
      <c r="O95" s="427">
        <f t="shared" si="32"/>
        <v>376000</v>
      </c>
      <c r="P95" s="390">
        <f t="shared" si="31"/>
        <v>460000</v>
      </c>
      <c r="Q95" s="391">
        <f t="shared" si="31"/>
        <v>416000</v>
      </c>
    </row>
    <row r="96" spans="1:18" ht="15.75" thickTop="1" x14ac:dyDescent="0.25">
      <c r="A96" s="207" t="s">
        <v>130</v>
      </c>
      <c r="B96" s="274" t="s">
        <v>282</v>
      </c>
      <c r="C96" s="275">
        <v>2111.2132000000001</v>
      </c>
      <c r="D96" s="89">
        <v>77000</v>
      </c>
      <c r="E96" s="97"/>
      <c r="F96" s="389">
        <v>77000</v>
      </c>
      <c r="G96" s="392"/>
      <c r="H96" s="89">
        <v>77000</v>
      </c>
      <c r="I96" s="428"/>
      <c r="J96" s="389">
        <v>77000</v>
      </c>
      <c r="K96" s="392"/>
      <c r="L96" s="89">
        <v>77000</v>
      </c>
      <c r="M96" s="428"/>
      <c r="N96" s="89">
        <v>77000</v>
      </c>
      <c r="O96" s="428"/>
      <c r="P96" s="389">
        <v>77000</v>
      </c>
      <c r="Q96" s="392"/>
    </row>
    <row r="97" spans="1:18" x14ac:dyDescent="0.25">
      <c r="A97" s="207" t="s">
        <v>208</v>
      </c>
      <c r="B97" s="263" t="s">
        <v>37</v>
      </c>
      <c r="C97" s="255">
        <v>2324</v>
      </c>
      <c r="D97" s="281">
        <v>0</v>
      </c>
      <c r="E97" s="86"/>
      <c r="F97" s="387">
        <v>750</v>
      </c>
      <c r="G97" s="361"/>
      <c r="H97" s="281">
        <v>18250</v>
      </c>
      <c r="I97" s="49"/>
      <c r="J97" s="387">
        <v>18250</v>
      </c>
      <c r="K97" s="361"/>
      <c r="L97" s="281">
        <v>18250</v>
      </c>
      <c r="M97" s="49"/>
      <c r="N97" s="281">
        <v>18250</v>
      </c>
      <c r="O97" s="49"/>
      <c r="P97" s="387">
        <v>18250</v>
      </c>
      <c r="Q97" s="361"/>
    </row>
    <row r="98" spans="1:18" x14ac:dyDescent="0.25">
      <c r="A98" s="207" t="s">
        <v>209</v>
      </c>
      <c r="B98" s="289" t="s">
        <v>383</v>
      </c>
      <c r="C98" s="257" t="s">
        <v>382</v>
      </c>
      <c r="D98" s="290"/>
      <c r="E98" s="93">
        <v>70000</v>
      </c>
      <c r="F98" s="393"/>
      <c r="G98" s="363">
        <v>70000</v>
      </c>
      <c r="H98" s="290"/>
      <c r="I98" s="258">
        <v>70000</v>
      </c>
      <c r="J98" s="393"/>
      <c r="K98" s="363">
        <v>54500</v>
      </c>
      <c r="L98" s="290"/>
      <c r="M98" s="258">
        <v>80000</v>
      </c>
      <c r="N98" s="290"/>
      <c r="O98" s="258">
        <v>80000</v>
      </c>
      <c r="P98" s="393"/>
      <c r="Q98" s="443">
        <v>90000</v>
      </c>
      <c r="R98" s="329">
        <v>10000</v>
      </c>
    </row>
    <row r="99" spans="1:18" x14ac:dyDescent="0.25">
      <c r="A99" s="207" t="s">
        <v>210</v>
      </c>
      <c r="B99" s="282" t="s">
        <v>286</v>
      </c>
      <c r="C99" s="283" t="s">
        <v>381</v>
      </c>
      <c r="D99" s="291"/>
      <c r="E99" s="93">
        <v>200000</v>
      </c>
      <c r="F99" s="394"/>
      <c r="G99" s="363">
        <v>200000</v>
      </c>
      <c r="H99" s="291"/>
      <c r="I99" s="258">
        <v>200000</v>
      </c>
      <c r="J99" s="394"/>
      <c r="K99" s="363">
        <v>215500</v>
      </c>
      <c r="L99" s="291"/>
      <c r="M99" s="258">
        <v>215500</v>
      </c>
      <c r="N99" s="291"/>
      <c r="O99" s="258">
        <v>215500</v>
      </c>
      <c r="P99" s="394"/>
      <c r="Q99" s="443">
        <v>245500</v>
      </c>
      <c r="R99" s="329">
        <v>30000</v>
      </c>
    </row>
    <row r="100" spans="1:18" x14ac:dyDescent="0.25">
      <c r="A100" s="207" t="s">
        <v>211</v>
      </c>
      <c r="B100" s="263" t="s">
        <v>283</v>
      </c>
      <c r="C100" s="255" t="s">
        <v>110</v>
      </c>
      <c r="D100" s="111"/>
      <c r="E100" s="93">
        <v>15000</v>
      </c>
      <c r="F100" s="376"/>
      <c r="G100" s="363">
        <v>15000</v>
      </c>
      <c r="H100" s="111"/>
      <c r="I100" s="258">
        <v>15000</v>
      </c>
      <c r="J100" s="376"/>
      <c r="K100" s="363">
        <v>15000</v>
      </c>
      <c r="L100" s="111"/>
      <c r="M100" s="258">
        <v>15000</v>
      </c>
      <c r="N100" s="111"/>
      <c r="O100" s="258">
        <v>15000</v>
      </c>
      <c r="P100" s="376"/>
      <c r="Q100" s="363">
        <v>15000</v>
      </c>
    </row>
    <row r="101" spans="1:18" x14ac:dyDescent="0.25">
      <c r="A101" s="207" t="s">
        <v>164</v>
      </c>
      <c r="B101" s="168" t="s">
        <v>284</v>
      </c>
      <c r="C101" s="36" t="s">
        <v>114</v>
      </c>
      <c r="D101" s="292">
        <v>16000</v>
      </c>
      <c r="E101" s="77">
        <v>3000</v>
      </c>
      <c r="F101" s="395">
        <v>16000</v>
      </c>
      <c r="G101" s="396">
        <v>3000</v>
      </c>
      <c r="H101" s="292">
        <v>16000</v>
      </c>
      <c r="I101" s="319">
        <v>3000</v>
      </c>
      <c r="J101" s="395">
        <v>16000</v>
      </c>
      <c r="K101" s="396">
        <v>3000</v>
      </c>
      <c r="L101" s="292">
        <v>16000</v>
      </c>
      <c r="M101" s="319">
        <v>3000</v>
      </c>
      <c r="N101" s="292">
        <v>16000</v>
      </c>
      <c r="O101" s="319">
        <v>3000</v>
      </c>
      <c r="P101" s="395">
        <v>16000</v>
      </c>
      <c r="Q101" s="396">
        <v>3000</v>
      </c>
    </row>
    <row r="102" spans="1:18" ht="15.75" thickBot="1" x14ac:dyDescent="0.3">
      <c r="A102" s="207" t="s">
        <v>212</v>
      </c>
      <c r="B102" s="293" t="s">
        <v>285</v>
      </c>
      <c r="C102" s="294" t="s">
        <v>72</v>
      </c>
      <c r="D102" s="295">
        <v>0</v>
      </c>
      <c r="E102" s="99">
        <v>16800</v>
      </c>
      <c r="F102" s="397">
        <v>0</v>
      </c>
      <c r="G102" s="398">
        <v>16800</v>
      </c>
      <c r="H102" s="295">
        <v>0</v>
      </c>
      <c r="I102" s="320">
        <v>16800</v>
      </c>
      <c r="J102" s="397">
        <v>0</v>
      </c>
      <c r="K102" s="398">
        <v>16800</v>
      </c>
      <c r="L102" s="295">
        <v>0</v>
      </c>
      <c r="M102" s="320">
        <v>16800</v>
      </c>
      <c r="N102" s="295">
        <v>0</v>
      </c>
      <c r="O102" s="320">
        <v>16800</v>
      </c>
      <c r="P102" s="397">
        <v>0</v>
      </c>
      <c r="Q102" s="398">
        <v>16800</v>
      </c>
    </row>
    <row r="103" spans="1:18" ht="16.5" thickTop="1" thickBot="1" x14ac:dyDescent="0.3">
      <c r="A103" s="207" t="s">
        <v>213</v>
      </c>
      <c r="B103" s="216" t="s">
        <v>71</v>
      </c>
      <c r="C103" s="217"/>
      <c r="D103" s="218">
        <f t="shared" ref="D103:Q103" si="33">SUM(D96:D102)</f>
        <v>93000</v>
      </c>
      <c r="E103" s="219">
        <f t="shared" si="33"/>
        <v>304800</v>
      </c>
      <c r="F103" s="385">
        <f t="shared" si="33"/>
        <v>93750</v>
      </c>
      <c r="G103" s="386">
        <f t="shared" si="33"/>
        <v>304800</v>
      </c>
      <c r="H103" s="218">
        <f t="shared" si="33"/>
        <v>111250</v>
      </c>
      <c r="I103" s="242">
        <f t="shared" si="33"/>
        <v>304800</v>
      </c>
      <c r="J103" s="385">
        <f t="shared" si="33"/>
        <v>111250</v>
      </c>
      <c r="K103" s="386">
        <f t="shared" si="33"/>
        <v>304800</v>
      </c>
      <c r="L103" s="218">
        <f t="shared" si="33"/>
        <v>111250</v>
      </c>
      <c r="M103" s="242">
        <f t="shared" si="33"/>
        <v>330300</v>
      </c>
      <c r="N103" s="218">
        <f t="shared" ref="N103:O103" si="34">SUM(N96:N102)</f>
        <v>111250</v>
      </c>
      <c r="O103" s="242">
        <f t="shared" si="34"/>
        <v>330300</v>
      </c>
      <c r="P103" s="385">
        <f t="shared" si="33"/>
        <v>111250</v>
      </c>
      <c r="Q103" s="386">
        <f t="shared" si="33"/>
        <v>370300</v>
      </c>
    </row>
    <row r="104" spans="1:18" ht="15.75" thickTop="1" x14ac:dyDescent="0.25">
      <c r="A104" s="207" t="s">
        <v>214</v>
      </c>
      <c r="B104" s="259" t="s">
        <v>38</v>
      </c>
      <c r="C104" s="252">
        <v>2324.5154000000002</v>
      </c>
      <c r="D104" s="292"/>
      <c r="E104" s="97">
        <v>190000</v>
      </c>
      <c r="F104" s="395">
        <v>34650</v>
      </c>
      <c r="G104" s="392">
        <v>190000</v>
      </c>
      <c r="H104" s="292">
        <v>34650</v>
      </c>
      <c r="I104" s="428">
        <v>190000</v>
      </c>
      <c r="J104" s="395">
        <v>34650</v>
      </c>
      <c r="K104" s="392">
        <v>190000</v>
      </c>
      <c r="L104" s="292">
        <v>34650</v>
      </c>
      <c r="M104" s="428">
        <v>190000</v>
      </c>
      <c r="N104" s="292">
        <v>34650</v>
      </c>
      <c r="O104" s="428">
        <v>190000</v>
      </c>
      <c r="P104" s="395">
        <v>34650</v>
      </c>
      <c r="Q104" s="392">
        <v>190000</v>
      </c>
    </row>
    <row r="105" spans="1:18" ht="15.75" thickBot="1" x14ac:dyDescent="0.3">
      <c r="A105" s="207" t="s">
        <v>215</v>
      </c>
      <c r="B105" s="293" t="s">
        <v>269</v>
      </c>
      <c r="C105" s="296" t="s">
        <v>322</v>
      </c>
      <c r="D105" s="295"/>
      <c r="E105" s="99">
        <v>400000</v>
      </c>
      <c r="F105" s="397"/>
      <c r="G105" s="398">
        <v>400000</v>
      </c>
      <c r="H105" s="295"/>
      <c r="I105" s="320">
        <v>400000</v>
      </c>
      <c r="J105" s="397"/>
      <c r="K105" s="398">
        <v>400000</v>
      </c>
      <c r="L105" s="295"/>
      <c r="M105" s="320">
        <v>400000</v>
      </c>
      <c r="N105" s="295"/>
      <c r="O105" s="320">
        <v>400000</v>
      </c>
      <c r="P105" s="397"/>
      <c r="Q105" s="398">
        <v>400000</v>
      </c>
    </row>
    <row r="106" spans="1:18" ht="16.5" thickTop="1" thickBot="1" x14ac:dyDescent="0.3">
      <c r="A106" s="207" t="s">
        <v>216</v>
      </c>
      <c r="B106" s="216" t="s">
        <v>39</v>
      </c>
      <c r="C106" s="217"/>
      <c r="D106" s="218">
        <f>SUM(D104:D105)</f>
        <v>0</v>
      </c>
      <c r="E106" s="219">
        <f>SUM(E104+E105)</f>
        <v>590000</v>
      </c>
      <c r="F106" s="385">
        <f>SUM(F104:F105)</f>
        <v>34650</v>
      </c>
      <c r="G106" s="386">
        <f>SUM(G104+G105)</f>
        <v>590000</v>
      </c>
      <c r="H106" s="218">
        <f>SUM(H104:H105)</f>
        <v>34650</v>
      </c>
      <c r="I106" s="242">
        <f>SUM(I104+I105)</f>
        <v>590000</v>
      </c>
      <c r="J106" s="385">
        <f>SUM(J104:J105)</f>
        <v>34650</v>
      </c>
      <c r="K106" s="386">
        <f>SUM(K104+K105)</f>
        <v>590000</v>
      </c>
      <c r="L106" s="218">
        <f>SUM(L104:L105)</f>
        <v>34650</v>
      </c>
      <c r="M106" s="242">
        <f>SUM(M104+M105)</f>
        <v>590000</v>
      </c>
      <c r="N106" s="218">
        <f>SUM(N104:N105)</f>
        <v>34650</v>
      </c>
      <c r="O106" s="242">
        <f>SUM(O104+O105)</f>
        <v>590000</v>
      </c>
      <c r="P106" s="385">
        <f>SUM(P104:P105)</f>
        <v>34650</v>
      </c>
      <c r="Q106" s="386">
        <f>SUM(Q104+Q105)</f>
        <v>590000</v>
      </c>
    </row>
    <row r="107" spans="1:18" ht="15.75" thickTop="1" x14ac:dyDescent="0.25">
      <c r="A107" s="207" t="s">
        <v>217</v>
      </c>
      <c r="B107" s="259" t="s">
        <v>36</v>
      </c>
      <c r="C107" s="252">
        <v>2139</v>
      </c>
      <c r="D107" s="112">
        <v>5000</v>
      </c>
      <c r="E107" s="84"/>
      <c r="F107" s="364">
        <v>5000</v>
      </c>
      <c r="G107" s="365"/>
      <c r="H107" s="112">
        <v>5000</v>
      </c>
      <c r="I107" s="67"/>
      <c r="J107" s="364">
        <v>5000</v>
      </c>
      <c r="K107" s="365"/>
      <c r="L107" s="112">
        <v>5000</v>
      </c>
      <c r="M107" s="67"/>
      <c r="N107" s="112">
        <v>5000</v>
      </c>
      <c r="O107" s="67"/>
      <c r="P107" s="364">
        <v>5000</v>
      </c>
      <c r="Q107" s="365"/>
    </row>
    <row r="108" spans="1:18" x14ac:dyDescent="0.25">
      <c r="A108" s="207" t="s">
        <v>218</v>
      </c>
      <c r="B108" s="277" t="s">
        <v>287</v>
      </c>
      <c r="C108" s="297" t="s">
        <v>40</v>
      </c>
      <c r="D108" s="101"/>
      <c r="E108" s="102">
        <v>2000</v>
      </c>
      <c r="F108" s="399"/>
      <c r="G108" s="400">
        <v>2344</v>
      </c>
      <c r="H108" s="101"/>
      <c r="I108" s="429">
        <v>2344</v>
      </c>
      <c r="J108" s="399"/>
      <c r="K108" s="400">
        <v>2344</v>
      </c>
      <c r="L108" s="101"/>
      <c r="M108" s="429">
        <v>2344</v>
      </c>
      <c r="N108" s="101"/>
      <c r="O108" s="429">
        <v>2344</v>
      </c>
      <c r="P108" s="399"/>
      <c r="Q108" s="447">
        <v>27344</v>
      </c>
      <c r="R108" s="329">
        <v>25000</v>
      </c>
    </row>
    <row r="109" spans="1:18" x14ac:dyDescent="0.25">
      <c r="A109" s="207" t="s">
        <v>219</v>
      </c>
      <c r="B109" s="277" t="s">
        <v>262</v>
      </c>
      <c r="C109" s="297">
        <v>5151</v>
      </c>
      <c r="D109" s="101"/>
      <c r="E109" s="102">
        <v>3000</v>
      </c>
      <c r="F109" s="399"/>
      <c r="G109" s="400">
        <v>3000</v>
      </c>
      <c r="H109" s="101"/>
      <c r="I109" s="429">
        <v>3000</v>
      </c>
      <c r="J109" s="399"/>
      <c r="K109" s="400">
        <v>3000</v>
      </c>
      <c r="L109" s="101"/>
      <c r="M109" s="429">
        <v>3000</v>
      </c>
      <c r="N109" s="101"/>
      <c r="O109" s="429">
        <v>3000</v>
      </c>
      <c r="P109" s="399"/>
      <c r="Q109" s="400">
        <v>3000</v>
      </c>
    </row>
    <row r="110" spans="1:18" ht="15.75" thickBot="1" x14ac:dyDescent="0.3">
      <c r="A110" s="207" t="s">
        <v>220</v>
      </c>
      <c r="B110" s="277" t="s">
        <v>288</v>
      </c>
      <c r="C110" s="298">
        <v>5171</v>
      </c>
      <c r="D110" s="105"/>
      <c r="E110" s="106">
        <v>30000</v>
      </c>
      <c r="F110" s="401"/>
      <c r="G110" s="404">
        <v>29656</v>
      </c>
      <c r="H110" s="105"/>
      <c r="I110" s="430">
        <v>119656</v>
      </c>
      <c r="J110" s="401"/>
      <c r="K110" s="404">
        <v>119656</v>
      </c>
      <c r="L110" s="105"/>
      <c r="M110" s="430">
        <v>119656</v>
      </c>
      <c r="N110" s="105"/>
      <c r="O110" s="430">
        <v>119656</v>
      </c>
      <c r="P110" s="401"/>
      <c r="Q110" s="404">
        <v>119656</v>
      </c>
    </row>
    <row r="111" spans="1:18" ht="16.5" thickTop="1" thickBot="1" x14ac:dyDescent="0.3">
      <c r="A111" s="207" t="s">
        <v>221</v>
      </c>
      <c r="B111" s="216" t="s">
        <v>97</v>
      </c>
      <c r="C111" s="221"/>
      <c r="D111" s="222">
        <f t="shared" ref="D111:E111" si="35">SUM(D107:D110)</f>
        <v>5000</v>
      </c>
      <c r="E111" s="223">
        <f t="shared" si="35"/>
        <v>35000</v>
      </c>
      <c r="F111" s="402">
        <f t="shared" ref="F111:Q111" si="36">SUM(F107:F110)</f>
        <v>5000</v>
      </c>
      <c r="G111" s="403">
        <f t="shared" si="36"/>
        <v>35000</v>
      </c>
      <c r="H111" s="222">
        <f t="shared" si="36"/>
        <v>5000</v>
      </c>
      <c r="I111" s="431">
        <f t="shared" si="36"/>
        <v>125000</v>
      </c>
      <c r="J111" s="402">
        <f t="shared" si="36"/>
        <v>5000</v>
      </c>
      <c r="K111" s="403">
        <f t="shared" si="36"/>
        <v>125000</v>
      </c>
      <c r="L111" s="222">
        <f t="shared" si="36"/>
        <v>5000</v>
      </c>
      <c r="M111" s="431">
        <f t="shared" si="36"/>
        <v>125000</v>
      </c>
      <c r="N111" s="222">
        <f t="shared" ref="N111:O111" si="37">SUM(N107:N110)</f>
        <v>5000</v>
      </c>
      <c r="O111" s="431">
        <f t="shared" si="37"/>
        <v>125000</v>
      </c>
      <c r="P111" s="402">
        <f t="shared" si="36"/>
        <v>5000</v>
      </c>
      <c r="Q111" s="403">
        <f t="shared" si="36"/>
        <v>150000</v>
      </c>
    </row>
    <row r="112" spans="1:18" ht="15.75" thickTop="1" x14ac:dyDescent="0.25">
      <c r="A112" s="207" t="s">
        <v>222</v>
      </c>
      <c r="B112" s="274" t="s">
        <v>385</v>
      </c>
      <c r="C112" s="275" t="s">
        <v>384</v>
      </c>
      <c r="D112" s="262">
        <v>100000</v>
      </c>
      <c r="E112" s="76"/>
      <c r="F112" s="368">
        <v>100000</v>
      </c>
      <c r="G112" s="369"/>
      <c r="H112" s="262">
        <v>100000</v>
      </c>
      <c r="I112" s="59"/>
      <c r="J112" s="368">
        <v>100000</v>
      </c>
      <c r="K112" s="369"/>
      <c r="L112" s="262">
        <v>100000</v>
      </c>
      <c r="M112" s="59"/>
      <c r="N112" s="262">
        <v>100000</v>
      </c>
      <c r="O112" s="59"/>
      <c r="P112" s="368">
        <v>100000</v>
      </c>
      <c r="Q112" s="369"/>
    </row>
    <row r="113" spans="1:18" x14ac:dyDescent="0.25">
      <c r="A113" s="207" t="s">
        <v>223</v>
      </c>
      <c r="B113" s="277" t="s">
        <v>289</v>
      </c>
      <c r="C113" s="297">
        <v>3111.5165000000002</v>
      </c>
      <c r="D113" s="101">
        <v>15000000</v>
      </c>
      <c r="E113" s="102">
        <v>1000</v>
      </c>
      <c r="F113" s="399">
        <v>18000000</v>
      </c>
      <c r="G113" s="400">
        <v>1000</v>
      </c>
      <c r="H113" s="101">
        <v>19500000</v>
      </c>
      <c r="I113" s="429">
        <v>1000</v>
      </c>
      <c r="J113" s="399">
        <v>19500000</v>
      </c>
      <c r="K113" s="400">
        <v>1000</v>
      </c>
      <c r="L113" s="101">
        <v>19500000</v>
      </c>
      <c r="M113" s="429">
        <v>1000</v>
      </c>
      <c r="N113" s="101">
        <v>19500000</v>
      </c>
      <c r="O113" s="429">
        <v>1000</v>
      </c>
      <c r="P113" s="399">
        <v>19500000</v>
      </c>
      <c r="Q113" s="400">
        <v>1000</v>
      </c>
    </row>
    <row r="114" spans="1:18" x14ac:dyDescent="0.25">
      <c r="A114" s="207" t="s">
        <v>224</v>
      </c>
      <c r="B114" s="277" t="s">
        <v>290</v>
      </c>
      <c r="C114" s="297" t="s">
        <v>420</v>
      </c>
      <c r="D114" s="101">
        <v>10000</v>
      </c>
      <c r="E114" s="102">
        <v>3000</v>
      </c>
      <c r="F114" s="399">
        <v>10000</v>
      </c>
      <c r="G114" s="400">
        <v>3000</v>
      </c>
      <c r="H114" s="101">
        <v>10000</v>
      </c>
      <c r="I114" s="429">
        <v>3000</v>
      </c>
      <c r="J114" s="399">
        <v>10000</v>
      </c>
      <c r="K114" s="400">
        <v>3000</v>
      </c>
      <c r="L114" s="101">
        <v>10000</v>
      </c>
      <c r="M114" s="429">
        <v>3000</v>
      </c>
      <c r="N114" s="101">
        <v>10000</v>
      </c>
      <c r="O114" s="429">
        <v>3000</v>
      </c>
      <c r="P114" s="399">
        <v>10000</v>
      </c>
      <c r="Q114" s="400">
        <v>3000</v>
      </c>
    </row>
    <row r="115" spans="1:18" ht="15.75" thickBot="1" x14ac:dyDescent="0.3">
      <c r="A115" s="207" t="s">
        <v>225</v>
      </c>
      <c r="B115" s="299" t="s">
        <v>387</v>
      </c>
      <c r="C115" s="300" t="s">
        <v>386</v>
      </c>
      <c r="D115" s="105">
        <v>10000</v>
      </c>
      <c r="E115" s="106">
        <v>50000</v>
      </c>
      <c r="F115" s="401">
        <v>10000</v>
      </c>
      <c r="G115" s="404">
        <v>50000</v>
      </c>
      <c r="H115" s="105">
        <v>10000</v>
      </c>
      <c r="I115" s="430">
        <v>50000</v>
      </c>
      <c r="J115" s="401">
        <v>10000</v>
      </c>
      <c r="K115" s="404">
        <v>50000</v>
      </c>
      <c r="L115" s="105">
        <v>10000</v>
      </c>
      <c r="M115" s="430">
        <v>50000</v>
      </c>
      <c r="N115" s="105">
        <v>10000</v>
      </c>
      <c r="O115" s="430">
        <v>50000</v>
      </c>
      <c r="P115" s="401">
        <v>10000</v>
      </c>
      <c r="Q115" s="404">
        <v>50000</v>
      </c>
    </row>
    <row r="116" spans="1:18" ht="16.5" thickTop="1" thickBot="1" x14ac:dyDescent="0.3">
      <c r="A116" s="207" t="s">
        <v>226</v>
      </c>
      <c r="B116" s="216" t="s">
        <v>101</v>
      </c>
      <c r="C116" s="221"/>
      <c r="D116" s="224">
        <f t="shared" ref="D116:Q116" si="38">SUM(D112:D115)</f>
        <v>15120000</v>
      </c>
      <c r="E116" s="219">
        <f t="shared" si="38"/>
        <v>54000</v>
      </c>
      <c r="F116" s="405">
        <f t="shared" si="38"/>
        <v>18120000</v>
      </c>
      <c r="G116" s="386">
        <f t="shared" si="38"/>
        <v>54000</v>
      </c>
      <c r="H116" s="224">
        <f t="shared" si="38"/>
        <v>19620000</v>
      </c>
      <c r="I116" s="242">
        <f t="shared" si="38"/>
        <v>54000</v>
      </c>
      <c r="J116" s="405">
        <f t="shared" si="38"/>
        <v>19620000</v>
      </c>
      <c r="K116" s="386">
        <f t="shared" si="38"/>
        <v>54000</v>
      </c>
      <c r="L116" s="224">
        <f t="shared" si="38"/>
        <v>19620000</v>
      </c>
      <c r="M116" s="242">
        <f t="shared" si="38"/>
        <v>54000</v>
      </c>
      <c r="N116" s="224">
        <f t="shared" ref="N116:O116" si="39">SUM(N112:N115)</f>
        <v>19620000</v>
      </c>
      <c r="O116" s="242">
        <f t="shared" si="39"/>
        <v>54000</v>
      </c>
      <c r="P116" s="405">
        <f t="shared" si="38"/>
        <v>19620000</v>
      </c>
      <c r="Q116" s="386">
        <f t="shared" si="38"/>
        <v>54000</v>
      </c>
    </row>
    <row r="117" spans="1:18" ht="16.5" thickTop="1" thickBot="1" x14ac:dyDescent="0.3">
      <c r="A117" s="207" t="s">
        <v>227</v>
      </c>
      <c r="B117" s="301" t="s">
        <v>388</v>
      </c>
      <c r="C117" s="302">
        <v>6460</v>
      </c>
      <c r="D117" s="303">
        <v>0</v>
      </c>
      <c r="E117" s="108">
        <v>0</v>
      </c>
      <c r="F117" s="406">
        <v>0</v>
      </c>
      <c r="G117" s="407">
        <v>0</v>
      </c>
      <c r="H117" s="303">
        <v>0</v>
      </c>
      <c r="I117" s="432">
        <v>0</v>
      </c>
      <c r="J117" s="406">
        <v>0</v>
      </c>
      <c r="K117" s="407">
        <v>0</v>
      </c>
      <c r="L117" s="303">
        <v>0</v>
      </c>
      <c r="M117" s="432">
        <v>0</v>
      </c>
      <c r="N117" s="303">
        <v>0</v>
      </c>
      <c r="O117" s="432">
        <v>0</v>
      </c>
      <c r="P117" s="406">
        <v>0</v>
      </c>
      <c r="Q117" s="407">
        <v>0</v>
      </c>
    </row>
    <row r="118" spans="1:18" ht="16.5" thickTop="1" thickBot="1" x14ac:dyDescent="0.3">
      <c r="A118" s="207" t="s">
        <v>228</v>
      </c>
      <c r="B118" s="216" t="s">
        <v>370</v>
      </c>
      <c r="C118" s="217"/>
      <c r="D118" s="218">
        <f t="shared" ref="D118:E118" si="40">SUM(D117)</f>
        <v>0</v>
      </c>
      <c r="E118" s="219">
        <f t="shared" si="40"/>
        <v>0</v>
      </c>
      <c r="F118" s="385">
        <f t="shared" ref="F118:Q118" si="41">SUM(F117)</f>
        <v>0</v>
      </c>
      <c r="G118" s="386">
        <f t="shared" si="41"/>
        <v>0</v>
      </c>
      <c r="H118" s="218">
        <f t="shared" si="41"/>
        <v>0</v>
      </c>
      <c r="I118" s="242">
        <f t="shared" si="41"/>
        <v>0</v>
      </c>
      <c r="J118" s="385">
        <f t="shared" si="41"/>
        <v>0</v>
      </c>
      <c r="K118" s="386">
        <f t="shared" si="41"/>
        <v>0</v>
      </c>
      <c r="L118" s="218">
        <f t="shared" si="41"/>
        <v>0</v>
      </c>
      <c r="M118" s="242">
        <f t="shared" si="41"/>
        <v>0</v>
      </c>
      <c r="N118" s="218">
        <f t="shared" ref="N118:O118" si="42">SUM(N117)</f>
        <v>0</v>
      </c>
      <c r="O118" s="242">
        <f t="shared" si="42"/>
        <v>0</v>
      </c>
      <c r="P118" s="385">
        <f t="shared" si="41"/>
        <v>0</v>
      </c>
      <c r="Q118" s="386">
        <f t="shared" si="41"/>
        <v>0</v>
      </c>
    </row>
    <row r="119" spans="1:18" ht="16.5" thickTop="1" thickBot="1" x14ac:dyDescent="0.3">
      <c r="A119" s="207" t="s">
        <v>229</v>
      </c>
      <c r="B119" s="301" t="s">
        <v>43</v>
      </c>
      <c r="C119" s="302">
        <v>2111.5169000000001</v>
      </c>
      <c r="D119" s="303">
        <v>1000</v>
      </c>
      <c r="E119" s="108">
        <v>0</v>
      </c>
      <c r="F119" s="406">
        <v>1000</v>
      </c>
      <c r="G119" s="407">
        <v>0</v>
      </c>
      <c r="H119" s="303">
        <v>1000</v>
      </c>
      <c r="I119" s="432">
        <v>0</v>
      </c>
      <c r="J119" s="406">
        <v>1000</v>
      </c>
      <c r="K119" s="407">
        <v>0</v>
      </c>
      <c r="L119" s="303">
        <v>1000</v>
      </c>
      <c r="M119" s="432">
        <v>0</v>
      </c>
      <c r="N119" s="303">
        <v>1000</v>
      </c>
      <c r="O119" s="432">
        <v>0</v>
      </c>
      <c r="P119" s="406">
        <v>1000</v>
      </c>
      <c r="Q119" s="407">
        <v>0</v>
      </c>
    </row>
    <row r="120" spans="1:18" ht="16.5" thickTop="1" thickBot="1" x14ac:dyDescent="0.3">
      <c r="A120" s="207" t="s">
        <v>325</v>
      </c>
      <c r="B120" s="216" t="s">
        <v>98</v>
      </c>
      <c r="C120" s="217"/>
      <c r="D120" s="218">
        <f t="shared" ref="D120:Q120" si="43">SUM(D119)</f>
        <v>1000</v>
      </c>
      <c r="E120" s="219">
        <f t="shared" si="43"/>
        <v>0</v>
      </c>
      <c r="F120" s="385">
        <f t="shared" si="43"/>
        <v>1000</v>
      </c>
      <c r="G120" s="386">
        <f t="shared" si="43"/>
        <v>0</v>
      </c>
      <c r="H120" s="218">
        <f t="shared" si="43"/>
        <v>1000</v>
      </c>
      <c r="I120" s="242">
        <f t="shared" si="43"/>
        <v>0</v>
      </c>
      <c r="J120" s="385">
        <f t="shared" si="43"/>
        <v>1000</v>
      </c>
      <c r="K120" s="386">
        <f t="shared" si="43"/>
        <v>0</v>
      </c>
      <c r="L120" s="218">
        <f t="shared" si="43"/>
        <v>1000</v>
      </c>
      <c r="M120" s="242">
        <f t="shared" si="43"/>
        <v>0</v>
      </c>
      <c r="N120" s="218">
        <f t="shared" ref="N120:O120" si="44">SUM(N119)</f>
        <v>1000</v>
      </c>
      <c r="O120" s="242">
        <f t="shared" si="44"/>
        <v>0</v>
      </c>
      <c r="P120" s="385">
        <f t="shared" si="43"/>
        <v>1000</v>
      </c>
      <c r="Q120" s="386">
        <f t="shared" si="43"/>
        <v>0</v>
      </c>
    </row>
    <row r="121" spans="1:18" ht="16.5" thickTop="1" thickBot="1" x14ac:dyDescent="0.3">
      <c r="A121" s="207" t="s">
        <v>230</v>
      </c>
      <c r="B121" s="301" t="s">
        <v>43</v>
      </c>
      <c r="C121" s="302">
        <v>2111.5169000000001</v>
      </c>
      <c r="D121" s="303">
        <v>350000</v>
      </c>
      <c r="E121" s="108">
        <v>500000</v>
      </c>
      <c r="F121" s="406">
        <v>350000</v>
      </c>
      <c r="G121" s="407">
        <v>500000</v>
      </c>
      <c r="H121" s="303">
        <v>350000</v>
      </c>
      <c r="I121" s="432">
        <v>500000</v>
      </c>
      <c r="J121" s="406">
        <v>350000</v>
      </c>
      <c r="K121" s="407">
        <v>500000</v>
      </c>
      <c r="L121" s="303">
        <v>350000</v>
      </c>
      <c r="M121" s="432">
        <v>500000</v>
      </c>
      <c r="N121" s="303">
        <v>350000</v>
      </c>
      <c r="O121" s="432">
        <v>500000</v>
      </c>
      <c r="P121" s="406">
        <v>350000</v>
      </c>
      <c r="Q121" s="407">
        <v>500000</v>
      </c>
    </row>
    <row r="122" spans="1:18" ht="16.5" thickTop="1" thickBot="1" x14ac:dyDescent="0.3">
      <c r="A122" s="207" t="s">
        <v>231</v>
      </c>
      <c r="B122" s="216" t="s">
        <v>99</v>
      </c>
      <c r="C122" s="217"/>
      <c r="D122" s="218">
        <f t="shared" ref="D122:Q122" si="45">SUM(D121)</f>
        <v>350000</v>
      </c>
      <c r="E122" s="219">
        <f t="shared" si="45"/>
        <v>500000</v>
      </c>
      <c r="F122" s="385">
        <f t="shared" si="45"/>
        <v>350000</v>
      </c>
      <c r="G122" s="386">
        <f t="shared" si="45"/>
        <v>500000</v>
      </c>
      <c r="H122" s="218">
        <f t="shared" si="45"/>
        <v>350000</v>
      </c>
      <c r="I122" s="242">
        <f t="shared" si="45"/>
        <v>500000</v>
      </c>
      <c r="J122" s="385">
        <f t="shared" si="45"/>
        <v>350000</v>
      </c>
      <c r="K122" s="386">
        <f t="shared" si="45"/>
        <v>500000</v>
      </c>
      <c r="L122" s="218">
        <f t="shared" si="45"/>
        <v>350000</v>
      </c>
      <c r="M122" s="242">
        <f t="shared" si="45"/>
        <v>500000</v>
      </c>
      <c r="N122" s="218">
        <f t="shared" ref="N122:O122" si="46">SUM(N121)</f>
        <v>350000</v>
      </c>
      <c r="O122" s="242">
        <f t="shared" si="46"/>
        <v>500000</v>
      </c>
      <c r="P122" s="385">
        <f t="shared" si="45"/>
        <v>350000</v>
      </c>
      <c r="Q122" s="386">
        <f t="shared" si="45"/>
        <v>500000</v>
      </c>
    </row>
    <row r="123" spans="1:18" ht="16.5" thickTop="1" thickBot="1" x14ac:dyDescent="0.3">
      <c r="A123" s="207" t="s">
        <v>232</v>
      </c>
      <c r="B123" s="301" t="s">
        <v>44</v>
      </c>
      <c r="C123" s="302">
        <v>2111.5169000000001</v>
      </c>
      <c r="D123" s="303">
        <v>200000</v>
      </c>
      <c r="E123" s="108">
        <v>200000</v>
      </c>
      <c r="F123" s="406">
        <v>200000</v>
      </c>
      <c r="G123" s="407">
        <v>200000</v>
      </c>
      <c r="H123" s="303">
        <v>200000</v>
      </c>
      <c r="I123" s="432">
        <v>200000</v>
      </c>
      <c r="J123" s="406">
        <v>200000</v>
      </c>
      <c r="K123" s="407">
        <v>200000</v>
      </c>
      <c r="L123" s="303">
        <v>200000</v>
      </c>
      <c r="M123" s="432">
        <v>200000</v>
      </c>
      <c r="N123" s="303">
        <v>200000</v>
      </c>
      <c r="O123" s="432">
        <v>200000</v>
      </c>
      <c r="P123" s="406">
        <v>200000</v>
      </c>
      <c r="Q123" s="339">
        <v>250000</v>
      </c>
      <c r="R123" s="329">
        <v>50000</v>
      </c>
    </row>
    <row r="124" spans="1:18" ht="16.5" thickTop="1" thickBot="1" x14ac:dyDescent="0.3">
      <c r="A124" s="207" t="s">
        <v>233</v>
      </c>
      <c r="B124" s="246" t="s">
        <v>418</v>
      </c>
      <c r="C124" s="247"/>
      <c r="D124" s="218">
        <f t="shared" ref="D124:Q124" si="47">SUM(D123)</f>
        <v>200000</v>
      </c>
      <c r="E124" s="219">
        <f t="shared" si="47"/>
        <v>200000</v>
      </c>
      <c r="F124" s="385">
        <f t="shared" si="47"/>
        <v>200000</v>
      </c>
      <c r="G124" s="386">
        <f t="shared" si="47"/>
        <v>200000</v>
      </c>
      <c r="H124" s="218">
        <f t="shared" si="47"/>
        <v>200000</v>
      </c>
      <c r="I124" s="242">
        <f t="shared" si="47"/>
        <v>200000</v>
      </c>
      <c r="J124" s="385">
        <f t="shared" si="47"/>
        <v>200000</v>
      </c>
      <c r="K124" s="386">
        <f t="shared" si="47"/>
        <v>200000</v>
      </c>
      <c r="L124" s="218">
        <f t="shared" si="47"/>
        <v>200000</v>
      </c>
      <c r="M124" s="242">
        <f t="shared" si="47"/>
        <v>200000</v>
      </c>
      <c r="N124" s="218">
        <f t="shared" ref="N124:O124" si="48">SUM(N123)</f>
        <v>200000</v>
      </c>
      <c r="O124" s="242">
        <f t="shared" si="48"/>
        <v>200000</v>
      </c>
      <c r="P124" s="385">
        <f t="shared" si="47"/>
        <v>200000</v>
      </c>
      <c r="Q124" s="386">
        <f t="shared" si="47"/>
        <v>250000</v>
      </c>
    </row>
    <row r="125" spans="1:18" ht="16.5" thickTop="1" thickBot="1" x14ac:dyDescent="0.3">
      <c r="A125" s="207" t="s">
        <v>234</v>
      </c>
      <c r="B125" s="165" t="s">
        <v>438</v>
      </c>
      <c r="C125" s="22">
        <v>5169</v>
      </c>
      <c r="D125" s="303">
        <v>0</v>
      </c>
      <c r="E125" s="108">
        <v>2000</v>
      </c>
      <c r="F125" s="406">
        <v>0</v>
      </c>
      <c r="G125" s="407">
        <v>2000</v>
      </c>
      <c r="H125" s="303">
        <v>0</v>
      </c>
      <c r="I125" s="432">
        <v>2000</v>
      </c>
      <c r="J125" s="406">
        <v>0</v>
      </c>
      <c r="K125" s="407">
        <v>2000</v>
      </c>
      <c r="L125" s="303">
        <v>0</v>
      </c>
      <c r="M125" s="432">
        <v>2000</v>
      </c>
      <c r="N125" s="303">
        <v>0</v>
      </c>
      <c r="O125" s="432">
        <v>2000</v>
      </c>
      <c r="P125" s="406">
        <v>0</v>
      </c>
      <c r="Q125" s="407">
        <v>2000</v>
      </c>
    </row>
    <row r="126" spans="1:18" ht="16.5" thickTop="1" thickBot="1" x14ac:dyDescent="0.3">
      <c r="A126" s="207" t="s">
        <v>235</v>
      </c>
      <c r="B126" s="216" t="s">
        <v>439</v>
      </c>
      <c r="C126" s="217"/>
      <c r="D126" s="218">
        <f t="shared" ref="D126:Q126" si="49">SUM(D125)</f>
        <v>0</v>
      </c>
      <c r="E126" s="219">
        <f t="shared" si="49"/>
        <v>2000</v>
      </c>
      <c r="F126" s="385">
        <f t="shared" si="49"/>
        <v>0</v>
      </c>
      <c r="G126" s="386">
        <f t="shared" si="49"/>
        <v>2000</v>
      </c>
      <c r="H126" s="218">
        <f t="shared" si="49"/>
        <v>0</v>
      </c>
      <c r="I126" s="242">
        <f t="shared" si="49"/>
        <v>2000</v>
      </c>
      <c r="J126" s="385">
        <f t="shared" si="49"/>
        <v>0</v>
      </c>
      <c r="K126" s="386">
        <f t="shared" si="49"/>
        <v>2000</v>
      </c>
      <c r="L126" s="218">
        <f t="shared" si="49"/>
        <v>0</v>
      </c>
      <c r="M126" s="242">
        <f t="shared" si="49"/>
        <v>2000</v>
      </c>
      <c r="N126" s="218">
        <f t="shared" ref="N126:O126" si="50">SUM(N125)</f>
        <v>0</v>
      </c>
      <c r="O126" s="242">
        <f t="shared" si="50"/>
        <v>2000</v>
      </c>
      <c r="P126" s="385">
        <f t="shared" si="49"/>
        <v>0</v>
      </c>
      <c r="Q126" s="386">
        <f t="shared" si="49"/>
        <v>2000</v>
      </c>
    </row>
    <row r="127" spans="1:18" ht="15.75" thickTop="1" x14ac:dyDescent="0.25">
      <c r="A127" s="207" t="s">
        <v>236</v>
      </c>
      <c r="B127" s="304" t="s">
        <v>310</v>
      </c>
      <c r="C127" s="254" t="s">
        <v>23</v>
      </c>
      <c r="D127" s="273"/>
      <c r="E127" s="80">
        <v>400000</v>
      </c>
      <c r="F127" s="362"/>
      <c r="G127" s="360">
        <v>400000</v>
      </c>
      <c r="H127" s="273"/>
      <c r="I127" s="51">
        <v>400000</v>
      </c>
      <c r="J127" s="362"/>
      <c r="K127" s="360">
        <v>400000</v>
      </c>
      <c r="L127" s="273"/>
      <c r="M127" s="51">
        <v>400000</v>
      </c>
      <c r="N127" s="273"/>
      <c r="O127" s="51">
        <v>400000</v>
      </c>
      <c r="P127" s="362"/>
      <c r="Q127" s="448">
        <v>460000</v>
      </c>
      <c r="R127" s="329">
        <v>60000</v>
      </c>
    </row>
    <row r="128" spans="1:18" x14ac:dyDescent="0.25">
      <c r="A128" s="207" t="s">
        <v>237</v>
      </c>
      <c r="B128" s="305" t="s">
        <v>330</v>
      </c>
      <c r="C128" s="255" t="s">
        <v>45</v>
      </c>
      <c r="D128" s="111"/>
      <c r="E128" s="86">
        <v>0</v>
      </c>
      <c r="F128" s="376"/>
      <c r="G128" s="361">
        <v>0</v>
      </c>
      <c r="H128" s="111"/>
      <c r="I128" s="49">
        <v>0</v>
      </c>
      <c r="J128" s="376"/>
      <c r="K128" s="361">
        <v>0</v>
      </c>
      <c r="L128" s="111"/>
      <c r="M128" s="49">
        <v>0</v>
      </c>
      <c r="N128" s="111"/>
      <c r="O128" s="49">
        <v>0</v>
      </c>
      <c r="P128" s="376"/>
      <c r="Q128" s="361">
        <v>0</v>
      </c>
    </row>
    <row r="129" spans="1:18" x14ac:dyDescent="0.25">
      <c r="A129" s="207" t="s">
        <v>238</v>
      </c>
      <c r="B129" s="306" t="s">
        <v>291</v>
      </c>
      <c r="C129" s="252" t="s">
        <v>320</v>
      </c>
      <c r="D129" s="112"/>
      <c r="E129" s="84">
        <v>10000</v>
      </c>
      <c r="F129" s="364"/>
      <c r="G129" s="365">
        <v>6000</v>
      </c>
      <c r="H129" s="112"/>
      <c r="I129" s="67">
        <v>6000</v>
      </c>
      <c r="J129" s="364"/>
      <c r="K129" s="365">
        <v>1000</v>
      </c>
      <c r="L129" s="112"/>
      <c r="M129" s="67">
        <v>1000</v>
      </c>
      <c r="N129" s="112"/>
      <c r="O129" s="67">
        <v>1000</v>
      </c>
      <c r="P129" s="364"/>
      <c r="Q129" s="365">
        <v>1000</v>
      </c>
    </row>
    <row r="130" spans="1:18" ht="15.75" thickBot="1" x14ac:dyDescent="0.3">
      <c r="A130" s="207" t="s">
        <v>239</v>
      </c>
      <c r="B130" s="307" t="s">
        <v>390</v>
      </c>
      <c r="C130" s="297" t="s">
        <v>389</v>
      </c>
      <c r="D130" s="101"/>
      <c r="E130" s="102">
        <v>30000</v>
      </c>
      <c r="F130" s="399"/>
      <c r="G130" s="400">
        <v>34000</v>
      </c>
      <c r="H130" s="101"/>
      <c r="I130" s="429">
        <v>34000</v>
      </c>
      <c r="J130" s="399"/>
      <c r="K130" s="400">
        <v>39000</v>
      </c>
      <c r="L130" s="101"/>
      <c r="M130" s="429">
        <v>39000</v>
      </c>
      <c r="N130" s="101"/>
      <c r="O130" s="429">
        <v>39000</v>
      </c>
      <c r="P130" s="399"/>
      <c r="Q130" s="447">
        <v>59000</v>
      </c>
      <c r="R130" s="329">
        <v>20000</v>
      </c>
    </row>
    <row r="131" spans="1:18" ht="16.5" thickTop="1" thickBot="1" x14ac:dyDescent="0.3">
      <c r="A131" s="207" t="s">
        <v>240</v>
      </c>
      <c r="B131" s="246" t="s">
        <v>100</v>
      </c>
      <c r="C131" s="247"/>
      <c r="D131" s="218">
        <f t="shared" ref="D131:Q131" si="51">SUM(D127:D130)</f>
        <v>0</v>
      </c>
      <c r="E131" s="219">
        <f t="shared" si="51"/>
        <v>440000</v>
      </c>
      <c r="F131" s="385">
        <f t="shared" si="51"/>
        <v>0</v>
      </c>
      <c r="G131" s="386">
        <f t="shared" si="51"/>
        <v>440000</v>
      </c>
      <c r="H131" s="218">
        <f t="shared" si="51"/>
        <v>0</v>
      </c>
      <c r="I131" s="242">
        <f t="shared" si="51"/>
        <v>440000</v>
      </c>
      <c r="J131" s="385">
        <f t="shared" si="51"/>
        <v>0</v>
      </c>
      <c r="K131" s="386">
        <f t="shared" si="51"/>
        <v>440000</v>
      </c>
      <c r="L131" s="218">
        <f t="shared" si="51"/>
        <v>0</v>
      </c>
      <c r="M131" s="242">
        <f t="shared" si="51"/>
        <v>440000</v>
      </c>
      <c r="N131" s="218">
        <f t="shared" ref="N131:O131" si="52">SUM(N127:N130)</f>
        <v>0</v>
      </c>
      <c r="O131" s="242">
        <f t="shared" si="52"/>
        <v>440000</v>
      </c>
      <c r="P131" s="385">
        <f t="shared" si="51"/>
        <v>0</v>
      </c>
      <c r="Q131" s="386">
        <f t="shared" si="51"/>
        <v>520000</v>
      </c>
    </row>
    <row r="132" spans="1:18" ht="16.5" thickTop="1" thickBot="1" x14ac:dyDescent="0.3">
      <c r="A132" s="207" t="s">
        <v>241</v>
      </c>
      <c r="B132" s="308" t="s">
        <v>391</v>
      </c>
      <c r="C132" s="254" t="s">
        <v>392</v>
      </c>
      <c r="D132" s="273"/>
      <c r="E132" s="108">
        <v>25000</v>
      </c>
      <c r="F132" s="362"/>
      <c r="G132" s="407">
        <v>25000</v>
      </c>
      <c r="H132" s="273"/>
      <c r="I132" s="432">
        <v>25000</v>
      </c>
      <c r="J132" s="362"/>
      <c r="K132" s="407">
        <v>25000</v>
      </c>
      <c r="L132" s="273"/>
      <c r="M132" s="432">
        <v>35000</v>
      </c>
      <c r="N132" s="273"/>
      <c r="O132" s="432">
        <v>35000</v>
      </c>
      <c r="P132" s="273"/>
      <c r="Q132" s="432">
        <v>35000</v>
      </c>
      <c r="R132" s="329"/>
    </row>
    <row r="133" spans="1:18" ht="16.5" thickTop="1" thickBot="1" x14ac:dyDescent="0.3">
      <c r="A133" s="207" t="s">
        <v>242</v>
      </c>
      <c r="B133" s="246" t="s">
        <v>417</v>
      </c>
      <c r="C133" s="247"/>
      <c r="D133" s="218">
        <f t="shared" ref="D133:E133" si="53">SUM(D132)</f>
        <v>0</v>
      </c>
      <c r="E133" s="219">
        <f t="shared" si="53"/>
        <v>25000</v>
      </c>
      <c r="F133" s="385">
        <f t="shared" ref="F133:Q133" si="54">SUM(F132)</f>
        <v>0</v>
      </c>
      <c r="G133" s="386">
        <f t="shared" si="54"/>
        <v>25000</v>
      </c>
      <c r="H133" s="218">
        <f t="shared" si="54"/>
        <v>0</v>
      </c>
      <c r="I133" s="242">
        <f t="shared" si="54"/>
        <v>25000</v>
      </c>
      <c r="J133" s="385">
        <f t="shared" si="54"/>
        <v>0</v>
      </c>
      <c r="K133" s="386">
        <f t="shared" si="54"/>
        <v>25000</v>
      </c>
      <c r="L133" s="218">
        <f t="shared" si="54"/>
        <v>0</v>
      </c>
      <c r="M133" s="242">
        <f t="shared" si="54"/>
        <v>35000</v>
      </c>
      <c r="N133" s="218">
        <f t="shared" ref="N133:O133" si="55">SUM(N132)</f>
        <v>0</v>
      </c>
      <c r="O133" s="242">
        <f t="shared" si="55"/>
        <v>35000</v>
      </c>
      <c r="P133" s="385">
        <f t="shared" si="54"/>
        <v>0</v>
      </c>
      <c r="Q133" s="386">
        <f t="shared" si="54"/>
        <v>35000</v>
      </c>
    </row>
    <row r="134" spans="1:18" ht="16.5" thickTop="1" thickBot="1" x14ac:dyDescent="0.3">
      <c r="A134" s="207" t="s">
        <v>243</v>
      </c>
      <c r="B134" s="308" t="s">
        <v>46</v>
      </c>
      <c r="C134" s="254" t="s">
        <v>468</v>
      </c>
      <c r="D134" s="273"/>
      <c r="E134" s="108">
        <v>60000</v>
      </c>
      <c r="F134" s="362"/>
      <c r="G134" s="407">
        <v>60000</v>
      </c>
      <c r="H134" s="273"/>
      <c r="I134" s="432">
        <v>60000</v>
      </c>
      <c r="J134" s="362"/>
      <c r="K134" s="407">
        <v>60000</v>
      </c>
      <c r="L134" s="273"/>
      <c r="M134" s="432">
        <v>80000</v>
      </c>
      <c r="N134" s="273"/>
      <c r="O134" s="432">
        <v>80000</v>
      </c>
      <c r="P134" s="362"/>
      <c r="Q134" s="339">
        <v>85000</v>
      </c>
      <c r="R134" s="329">
        <v>5000</v>
      </c>
    </row>
    <row r="135" spans="1:18" ht="16.5" thickTop="1" thickBot="1" x14ac:dyDescent="0.3">
      <c r="A135" s="207" t="s">
        <v>244</v>
      </c>
      <c r="B135" s="246" t="s">
        <v>462</v>
      </c>
      <c r="C135" s="247"/>
      <c r="D135" s="218">
        <f t="shared" ref="D135:Q135" si="56">SUM(D134)</f>
        <v>0</v>
      </c>
      <c r="E135" s="219">
        <f t="shared" si="56"/>
        <v>60000</v>
      </c>
      <c r="F135" s="385">
        <f t="shared" si="56"/>
        <v>0</v>
      </c>
      <c r="G135" s="386">
        <f t="shared" si="56"/>
        <v>60000</v>
      </c>
      <c r="H135" s="218">
        <f t="shared" si="56"/>
        <v>0</v>
      </c>
      <c r="I135" s="242">
        <f t="shared" si="56"/>
        <v>60000</v>
      </c>
      <c r="J135" s="385">
        <f t="shared" si="56"/>
        <v>0</v>
      </c>
      <c r="K135" s="386">
        <f t="shared" si="56"/>
        <v>60000</v>
      </c>
      <c r="L135" s="218">
        <f t="shared" ref="L135:M135" si="57">SUM(L134)</f>
        <v>0</v>
      </c>
      <c r="M135" s="242">
        <f t="shared" si="57"/>
        <v>80000</v>
      </c>
      <c r="N135" s="218">
        <f t="shared" ref="N135:O135" si="58">SUM(N134)</f>
        <v>0</v>
      </c>
      <c r="O135" s="242">
        <f t="shared" si="58"/>
        <v>80000</v>
      </c>
      <c r="P135" s="385">
        <f t="shared" si="56"/>
        <v>0</v>
      </c>
      <c r="Q135" s="386">
        <f t="shared" si="56"/>
        <v>85000</v>
      </c>
    </row>
    <row r="136" spans="1:18" ht="15.75" thickTop="1" x14ac:dyDescent="0.25">
      <c r="A136" s="207" t="s">
        <v>245</v>
      </c>
      <c r="B136" s="309" t="s">
        <v>292</v>
      </c>
      <c r="C136" s="252">
        <v>5134</v>
      </c>
      <c r="D136" s="124"/>
      <c r="E136" s="84">
        <v>10000</v>
      </c>
      <c r="F136" s="408"/>
      <c r="G136" s="365">
        <v>10000</v>
      </c>
      <c r="H136" s="124"/>
      <c r="I136" s="67">
        <v>10000</v>
      </c>
      <c r="J136" s="408"/>
      <c r="K136" s="365">
        <v>10000</v>
      </c>
      <c r="L136" s="365"/>
      <c r="M136" s="365">
        <v>10000</v>
      </c>
      <c r="N136" s="365"/>
      <c r="O136" s="365">
        <v>10000</v>
      </c>
      <c r="P136" s="408"/>
      <c r="Q136" s="365">
        <v>10000</v>
      </c>
    </row>
    <row r="137" spans="1:18" x14ac:dyDescent="0.25">
      <c r="A137" s="207" t="s">
        <v>246</v>
      </c>
      <c r="B137" s="310" t="s">
        <v>293</v>
      </c>
      <c r="C137" s="37" t="s">
        <v>47</v>
      </c>
      <c r="D137" s="311"/>
      <c r="E137" s="74">
        <v>30000</v>
      </c>
      <c r="F137" s="409"/>
      <c r="G137" s="359">
        <v>40000</v>
      </c>
      <c r="H137" s="311"/>
      <c r="I137" s="53">
        <v>40000</v>
      </c>
      <c r="J137" s="409"/>
      <c r="K137" s="359">
        <v>40000</v>
      </c>
      <c r="L137" s="359"/>
      <c r="M137" s="359">
        <v>40000</v>
      </c>
      <c r="N137" s="359"/>
      <c r="O137" s="359">
        <v>40000</v>
      </c>
      <c r="P137" s="409"/>
      <c r="Q137" s="359">
        <v>40000</v>
      </c>
    </row>
    <row r="138" spans="1:18" x14ac:dyDescent="0.25">
      <c r="A138" s="207" t="s">
        <v>247</v>
      </c>
      <c r="B138" s="310" t="s">
        <v>294</v>
      </c>
      <c r="C138" s="37" t="s">
        <v>331</v>
      </c>
      <c r="D138" s="311">
        <v>0</v>
      </c>
      <c r="E138" s="74">
        <v>30000</v>
      </c>
      <c r="F138" s="409">
        <v>1600</v>
      </c>
      <c r="G138" s="359">
        <v>30000</v>
      </c>
      <c r="H138" s="311">
        <v>1600</v>
      </c>
      <c r="I138" s="53">
        <v>30000</v>
      </c>
      <c r="J138" s="409">
        <v>1600</v>
      </c>
      <c r="K138" s="359">
        <v>30000</v>
      </c>
      <c r="L138" s="359">
        <v>1600</v>
      </c>
      <c r="M138" s="359">
        <v>30000</v>
      </c>
      <c r="N138" s="359">
        <v>1600</v>
      </c>
      <c r="O138" s="359">
        <v>30000</v>
      </c>
      <c r="P138" s="409">
        <v>1600</v>
      </c>
      <c r="Q138" s="359">
        <v>30000</v>
      </c>
    </row>
    <row r="139" spans="1:18" x14ac:dyDescent="0.25">
      <c r="A139" s="207" t="s">
        <v>248</v>
      </c>
      <c r="B139" s="312" t="s">
        <v>273</v>
      </c>
      <c r="C139" s="269">
        <v>5155</v>
      </c>
      <c r="D139" s="313"/>
      <c r="E139" s="74">
        <v>5000</v>
      </c>
      <c r="F139" s="410"/>
      <c r="G139" s="359">
        <v>9000</v>
      </c>
      <c r="H139" s="313"/>
      <c r="I139" s="53">
        <v>9000</v>
      </c>
      <c r="J139" s="410"/>
      <c r="K139" s="359">
        <v>9000</v>
      </c>
      <c r="L139" s="313"/>
      <c r="M139" s="53">
        <v>9000</v>
      </c>
      <c r="N139" s="313"/>
      <c r="O139" s="53">
        <v>9000</v>
      </c>
      <c r="P139" s="410"/>
      <c r="Q139" s="359">
        <v>9000</v>
      </c>
    </row>
    <row r="140" spans="1:18" x14ac:dyDescent="0.25">
      <c r="A140" s="207" t="s">
        <v>249</v>
      </c>
      <c r="B140" s="312" t="s">
        <v>48</v>
      </c>
      <c r="C140" s="269">
        <v>5156</v>
      </c>
      <c r="D140" s="313"/>
      <c r="E140" s="74">
        <v>20000</v>
      </c>
      <c r="F140" s="410"/>
      <c r="G140" s="359">
        <v>20000</v>
      </c>
      <c r="H140" s="313"/>
      <c r="I140" s="53">
        <v>20000</v>
      </c>
      <c r="J140" s="410"/>
      <c r="K140" s="359">
        <v>20000</v>
      </c>
      <c r="L140" s="313"/>
      <c r="M140" s="53">
        <v>20000</v>
      </c>
      <c r="N140" s="313"/>
      <c r="O140" s="53">
        <v>20000</v>
      </c>
      <c r="P140" s="410"/>
      <c r="Q140" s="359">
        <v>20000</v>
      </c>
    </row>
    <row r="141" spans="1:18" x14ac:dyDescent="0.25">
      <c r="A141" s="207" t="s">
        <v>250</v>
      </c>
      <c r="B141" s="314" t="s">
        <v>288</v>
      </c>
      <c r="C141" s="37">
        <v>5171</v>
      </c>
      <c r="D141" s="311"/>
      <c r="E141" s="74">
        <v>70000</v>
      </c>
      <c r="F141" s="409"/>
      <c r="G141" s="359">
        <v>41000</v>
      </c>
      <c r="H141" s="311"/>
      <c r="I141" s="53">
        <v>41000</v>
      </c>
      <c r="J141" s="409"/>
      <c r="K141" s="359">
        <v>41000</v>
      </c>
      <c r="L141" s="311"/>
      <c r="M141" s="53">
        <v>41000</v>
      </c>
      <c r="N141" s="311"/>
      <c r="O141" s="53">
        <v>41000</v>
      </c>
      <c r="P141" s="409"/>
      <c r="Q141" s="359">
        <v>41000</v>
      </c>
    </row>
    <row r="142" spans="1:18" ht="15.75" thickBot="1" x14ac:dyDescent="0.3">
      <c r="A142" s="207" t="s">
        <v>251</v>
      </c>
      <c r="B142" s="314" t="s">
        <v>295</v>
      </c>
      <c r="C142" s="37" t="s">
        <v>49</v>
      </c>
      <c r="D142" s="311"/>
      <c r="E142" s="74">
        <v>20000</v>
      </c>
      <c r="F142" s="409"/>
      <c r="G142" s="359">
        <v>35000</v>
      </c>
      <c r="H142" s="311"/>
      <c r="I142" s="53">
        <v>35000</v>
      </c>
      <c r="J142" s="409"/>
      <c r="K142" s="359">
        <v>35000</v>
      </c>
      <c r="L142" s="311"/>
      <c r="M142" s="53">
        <v>35000</v>
      </c>
      <c r="N142" s="311"/>
      <c r="O142" s="53">
        <v>35000</v>
      </c>
      <c r="P142" s="409"/>
      <c r="Q142" s="359">
        <v>35000</v>
      </c>
    </row>
    <row r="143" spans="1:18" ht="16.5" thickTop="1" thickBot="1" x14ac:dyDescent="0.3">
      <c r="A143" s="207" t="s">
        <v>252</v>
      </c>
      <c r="B143" s="246" t="s">
        <v>103</v>
      </c>
      <c r="C143" s="247"/>
      <c r="D143" s="218">
        <f t="shared" ref="D143:Q143" si="59">SUM(D136:D142)</f>
        <v>0</v>
      </c>
      <c r="E143" s="219">
        <f t="shared" si="59"/>
        <v>185000</v>
      </c>
      <c r="F143" s="385">
        <f t="shared" si="59"/>
        <v>1600</v>
      </c>
      <c r="G143" s="386">
        <f t="shared" si="59"/>
        <v>185000</v>
      </c>
      <c r="H143" s="218">
        <f t="shared" si="59"/>
        <v>1600</v>
      </c>
      <c r="I143" s="242">
        <f t="shared" si="59"/>
        <v>185000</v>
      </c>
      <c r="J143" s="385">
        <f t="shared" si="59"/>
        <v>1600</v>
      </c>
      <c r="K143" s="386">
        <f t="shared" si="59"/>
        <v>185000</v>
      </c>
      <c r="L143" s="218">
        <f>SUM(L134:L142)</f>
        <v>1600</v>
      </c>
      <c r="M143" s="242">
        <f>SUM(M136:M142)</f>
        <v>185000</v>
      </c>
      <c r="N143" s="218">
        <f>SUM(N134:N142)</f>
        <v>1600</v>
      </c>
      <c r="O143" s="242">
        <f>SUM(O136:O142)</f>
        <v>185000</v>
      </c>
      <c r="P143" s="385">
        <f t="shared" si="59"/>
        <v>1600</v>
      </c>
      <c r="Q143" s="386">
        <f t="shared" si="59"/>
        <v>185000</v>
      </c>
    </row>
    <row r="144" spans="1:18" ht="15.75" thickTop="1" x14ac:dyDescent="0.25">
      <c r="A144" s="207" t="s">
        <v>253</v>
      </c>
      <c r="B144" s="306" t="s">
        <v>50</v>
      </c>
      <c r="C144" s="252">
        <v>5023</v>
      </c>
      <c r="D144" s="124"/>
      <c r="E144" s="84">
        <v>830000</v>
      </c>
      <c r="F144" s="408"/>
      <c r="G144" s="365">
        <v>830000</v>
      </c>
      <c r="H144" s="124"/>
      <c r="I144" s="67">
        <v>830000</v>
      </c>
      <c r="J144" s="408"/>
      <c r="K144" s="365">
        <v>830000</v>
      </c>
      <c r="L144" s="124"/>
      <c r="M144" s="67">
        <v>830000</v>
      </c>
      <c r="N144" s="124"/>
      <c r="O144" s="67">
        <v>830000</v>
      </c>
      <c r="P144" s="408"/>
      <c r="Q144" s="365">
        <v>830000</v>
      </c>
    </row>
    <row r="145" spans="1:18" ht="15.75" thickBot="1" x14ac:dyDescent="0.3">
      <c r="A145" s="207" t="s">
        <v>254</v>
      </c>
      <c r="B145" s="315" t="s">
        <v>297</v>
      </c>
      <c r="C145" s="37" t="s">
        <v>51</v>
      </c>
      <c r="D145" s="126"/>
      <c r="E145" s="74">
        <v>230000</v>
      </c>
      <c r="F145" s="411"/>
      <c r="G145" s="359">
        <v>230000</v>
      </c>
      <c r="H145" s="126"/>
      <c r="I145" s="53">
        <v>230000</v>
      </c>
      <c r="J145" s="411"/>
      <c r="K145" s="359">
        <v>230000</v>
      </c>
      <c r="L145" s="126"/>
      <c r="M145" s="53">
        <v>230000</v>
      </c>
      <c r="N145" s="126"/>
      <c r="O145" s="53">
        <v>230000</v>
      </c>
      <c r="P145" s="411"/>
      <c r="Q145" s="359">
        <v>230000</v>
      </c>
    </row>
    <row r="146" spans="1:18" ht="16.5" thickTop="1" thickBot="1" x14ac:dyDescent="0.3">
      <c r="A146" s="207" t="s">
        <v>255</v>
      </c>
      <c r="B146" s="246" t="s">
        <v>104</v>
      </c>
      <c r="C146" s="247"/>
      <c r="D146" s="218">
        <f t="shared" ref="D146:Q146" si="60">SUM(D144:D145)</f>
        <v>0</v>
      </c>
      <c r="E146" s="219">
        <f t="shared" si="60"/>
        <v>1060000</v>
      </c>
      <c r="F146" s="385">
        <f t="shared" si="60"/>
        <v>0</v>
      </c>
      <c r="G146" s="386">
        <f t="shared" si="60"/>
        <v>1060000</v>
      </c>
      <c r="H146" s="218">
        <f t="shared" si="60"/>
        <v>0</v>
      </c>
      <c r="I146" s="242">
        <f t="shared" si="60"/>
        <v>1060000</v>
      </c>
      <c r="J146" s="385">
        <f t="shared" si="60"/>
        <v>0</v>
      </c>
      <c r="K146" s="386">
        <f t="shared" si="60"/>
        <v>1060000</v>
      </c>
      <c r="L146" s="218">
        <f t="shared" si="60"/>
        <v>0</v>
      </c>
      <c r="M146" s="242">
        <f t="shared" si="60"/>
        <v>1060000</v>
      </c>
      <c r="N146" s="218">
        <f t="shared" ref="N146:O146" si="61">SUM(N144:N145)</f>
        <v>0</v>
      </c>
      <c r="O146" s="242">
        <f t="shared" si="61"/>
        <v>1060000</v>
      </c>
      <c r="P146" s="385">
        <f t="shared" si="60"/>
        <v>0</v>
      </c>
      <c r="Q146" s="386">
        <f t="shared" si="60"/>
        <v>1060000</v>
      </c>
    </row>
    <row r="147" spans="1:18" ht="15.75" thickTop="1" x14ac:dyDescent="0.25">
      <c r="A147" s="207" t="s">
        <v>256</v>
      </c>
      <c r="B147" s="316" t="s">
        <v>300</v>
      </c>
      <c r="C147" s="36" t="s">
        <v>52</v>
      </c>
      <c r="D147" s="124"/>
      <c r="E147" s="84">
        <v>0</v>
      </c>
      <c r="F147" s="408"/>
      <c r="G147" s="365">
        <v>0</v>
      </c>
      <c r="H147" s="124"/>
      <c r="I147" s="67">
        <v>0</v>
      </c>
      <c r="J147" s="408"/>
      <c r="K147" s="365">
        <v>0</v>
      </c>
      <c r="L147" s="124"/>
      <c r="M147" s="67">
        <v>0</v>
      </c>
      <c r="N147" s="124"/>
      <c r="O147" s="67">
        <v>48000</v>
      </c>
      <c r="P147" s="408"/>
      <c r="Q147" s="67">
        <v>48000</v>
      </c>
      <c r="R147" s="329"/>
    </row>
    <row r="148" spans="1:18" ht="15.75" thickBot="1" x14ac:dyDescent="0.3">
      <c r="A148" s="207" t="s">
        <v>257</v>
      </c>
      <c r="B148" s="304" t="s">
        <v>301</v>
      </c>
      <c r="C148" s="37"/>
      <c r="D148" s="126"/>
      <c r="E148" s="74">
        <v>0</v>
      </c>
      <c r="F148" s="411"/>
      <c r="G148" s="359">
        <v>0</v>
      </c>
      <c r="H148" s="126"/>
      <c r="I148" s="53">
        <v>0</v>
      </c>
      <c r="J148" s="411"/>
      <c r="K148" s="359">
        <v>0</v>
      </c>
      <c r="L148" s="126"/>
      <c r="M148" s="53">
        <v>0</v>
      </c>
      <c r="N148" s="126"/>
      <c r="O148" s="53">
        <v>0</v>
      </c>
      <c r="P148" s="411"/>
      <c r="Q148" s="359">
        <v>0</v>
      </c>
    </row>
    <row r="149" spans="1:18" ht="16.5" thickTop="1" thickBot="1" x14ac:dyDescent="0.3">
      <c r="A149" s="207" t="s">
        <v>258</v>
      </c>
      <c r="B149" s="246" t="s">
        <v>478</v>
      </c>
      <c r="C149" s="247"/>
      <c r="D149" s="218">
        <f>SUM(D147:D148)</f>
        <v>0</v>
      </c>
      <c r="E149" s="219">
        <f>SUM(E147+E148)</f>
        <v>0</v>
      </c>
      <c r="F149" s="385">
        <f>SUM(F147:F148)</f>
        <v>0</v>
      </c>
      <c r="G149" s="386">
        <f>SUM(G147+G148)</f>
        <v>0</v>
      </c>
      <c r="H149" s="218">
        <f>SUM(H147:H148)</f>
        <v>0</v>
      </c>
      <c r="I149" s="242">
        <f>SUM(I147+I148)</f>
        <v>0</v>
      </c>
      <c r="J149" s="385">
        <f>SUM(J147:J148)</f>
        <v>0</v>
      </c>
      <c r="K149" s="386">
        <f>SUM(K147+K148)</f>
        <v>0</v>
      </c>
      <c r="L149" s="218">
        <f>SUM(L147:L148)</f>
        <v>0</v>
      </c>
      <c r="M149" s="242">
        <f>SUM(M147+M148)</f>
        <v>0</v>
      </c>
      <c r="N149" s="218">
        <f>SUM(N147:N148)</f>
        <v>0</v>
      </c>
      <c r="O149" s="242">
        <f>SUM(O147+O148)</f>
        <v>48000</v>
      </c>
      <c r="P149" s="385">
        <f>SUM(P147:P148)</f>
        <v>0</v>
      </c>
      <c r="Q149" s="386">
        <f>SUM(Q147+Q148)</f>
        <v>48000</v>
      </c>
    </row>
    <row r="150" spans="1:18" ht="15.75" thickTop="1" x14ac:dyDescent="0.25">
      <c r="A150" s="207" t="s">
        <v>311</v>
      </c>
      <c r="B150" s="316" t="s">
        <v>375</v>
      </c>
      <c r="C150" s="36" t="s">
        <v>472</v>
      </c>
      <c r="D150" s="292">
        <v>15000</v>
      </c>
      <c r="E150" s="97"/>
      <c r="F150" s="395">
        <v>15000</v>
      </c>
      <c r="G150" s="392"/>
      <c r="H150" s="292">
        <v>17000</v>
      </c>
      <c r="I150" s="428"/>
      <c r="J150" s="395">
        <v>17000</v>
      </c>
      <c r="K150" s="392"/>
      <c r="L150" s="292">
        <v>17000</v>
      </c>
      <c r="M150" s="428"/>
      <c r="N150" s="292">
        <v>17000</v>
      </c>
      <c r="O150" s="428"/>
      <c r="P150" s="395">
        <v>17000</v>
      </c>
      <c r="Q150" s="392"/>
    </row>
    <row r="151" spans="1:18" x14ac:dyDescent="0.25">
      <c r="A151" s="207" t="s">
        <v>312</v>
      </c>
      <c r="B151" s="305" t="s">
        <v>302</v>
      </c>
      <c r="C151" s="255">
        <v>2324</v>
      </c>
      <c r="D151" s="111">
        <v>0</v>
      </c>
      <c r="E151" s="86"/>
      <c r="F151" s="376">
        <v>4570</v>
      </c>
      <c r="G151" s="361"/>
      <c r="H151" s="111">
        <v>4570</v>
      </c>
      <c r="I151" s="49"/>
      <c r="J151" s="376">
        <v>4570</v>
      </c>
      <c r="K151" s="361"/>
      <c r="L151" s="111">
        <v>4570</v>
      </c>
      <c r="M151" s="49"/>
      <c r="N151" s="111">
        <v>4570</v>
      </c>
      <c r="O151" s="49"/>
      <c r="P151" s="376">
        <v>4570</v>
      </c>
      <c r="Q151" s="361"/>
    </row>
    <row r="152" spans="1:18" x14ac:dyDescent="0.25">
      <c r="A152" s="207" t="s">
        <v>313</v>
      </c>
      <c r="B152" s="305" t="s">
        <v>303</v>
      </c>
      <c r="C152" s="255">
        <v>5011.5020999999997</v>
      </c>
      <c r="D152" s="111"/>
      <c r="E152" s="86">
        <v>600000</v>
      </c>
      <c r="F152" s="376"/>
      <c r="G152" s="361">
        <v>600000</v>
      </c>
      <c r="H152" s="111"/>
      <c r="I152" s="49">
        <v>600000</v>
      </c>
      <c r="J152" s="376"/>
      <c r="K152" s="361">
        <v>600000</v>
      </c>
      <c r="L152" s="111"/>
      <c r="M152" s="49">
        <v>600000</v>
      </c>
      <c r="N152" s="111"/>
      <c r="O152" s="49">
        <v>600000</v>
      </c>
      <c r="P152" s="376"/>
      <c r="Q152" s="361">
        <v>600000</v>
      </c>
    </row>
    <row r="153" spans="1:18" x14ac:dyDescent="0.25">
      <c r="A153" s="207" t="s">
        <v>314</v>
      </c>
      <c r="B153" s="305" t="s">
        <v>297</v>
      </c>
      <c r="C153" s="255" t="s">
        <v>53</v>
      </c>
      <c r="D153" s="111"/>
      <c r="E153" s="86">
        <v>150000</v>
      </c>
      <c r="F153" s="376"/>
      <c r="G153" s="361">
        <v>180000</v>
      </c>
      <c r="H153" s="111"/>
      <c r="I153" s="49">
        <v>180000</v>
      </c>
      <c r="J153" s="376"/>
      <c r="K153" s="361">
        <v>180000</v>
      </c>
      <c r="L153" s="111"/>
      <c r="M153" s="49">
        <v>180000</v>
      </c>
      <c r="N153" s="111"/>
      <c r="O153" s="49">
        <v>180000</v>
      </c>
      <c r="P153" s="376"/>
      <c r="Q153" s="446">
        <v>200000</v>
      </c>
      <c r="R153" s="329">
        <v>20000</v>
      </c>
    </row>
    <row r="154" spans="1:18" x14ac:dyDescent="0.25">
      <c r="A154" s="207" t="s">
        <v>315</v>
      </c>
      <c r="B154" s="305" t="s">
        <v>395</v>
      </c>
      <c r="C154" s="255" t="s">
        <v>394</v>
      </c>
      <c r="D154" s="111"/>
      <c r="E154" s="86">
        <v>5000</v>
      </c>
      <c r="F154" s="376"/>
      <c r="G154" s="361">
        <v>5000</v>
      </c>
      <c r="H154" s="111"/>
      <c r="I154" s="49">
        <v>5000</v>
      </c>
      <c r="J154" s="376"/>
      <c r="K154" s="361">
        <v>5000</v>
      </c>
      <c r="L154" s="111"/>
      <c r="M154" s="49">
        <v>5000</v>
      </c>
      <c r="N154" s="111"/>
      <c r="O154" s="49">
        <v>5000</v>
      </c>
      <c r="P154" s="376"/>
      <c r="Q154" s="361">
        <v>5000</v>
      </c>
    </row>
    <row r="155" spans="1:18" x14ac:dyDescent="0.25">
      <c r="A155" s="207" t="s">
        <v>332</v>
      </c>
      <c r="B155" s="305" t="s">
        <v>304</v>
      </c>
      <c r="C155" s="255" t="s">
        <v>305</v>
      </c>
      <c r="D155" s="111"/>
      <c r="E155" s="86">
        <v>120000</v>
      </c>
      <c r="F155" s="376"/>
      <c r="G155" s="361">
        <v>120000</v>
      </c>
      <c r="H155" s="111"/>
      <c r="I155" s="49">
        <v>120000</v>
      </c>
      <c r="J155" s="376"/>
      <c r="K155" s="361">
        <v>120000</v>
      </c>
      <c r="L155" s="111"/>
      <c r="M155" s="49">
        <v>120000</v>
      </c>
      <c r="N155" s="111"/>
      <c r="O155" s="49">
        <v>120000</v>
      </c>
      <c r="P155" s="376"/>
      <c r="Q155" s="361">
        <v>120000</v>
      </c>
    </row>
    <row r="156" spans="1:18" x14ac:dyDescent="0.25">
      <c r="A156" s="207" t="s">
        <v>333</v>
      </c>
      <c r="B156" s="305" t="s">
        <v>262</v>
      </c>
      <c r="C156" s="255">
        <v>5151</v>
      </c>
      <c r="D156" s="111"/>
      <c r="E156" s="86">
        <v>45000</v>
      </c>
      <c r="F156" s="376"/>
      <c r="G156" s="361">
        <v>45000</v>
      </c>
      <c r="H156" s="111"/>
      <c r="I156" s="49">
        <v>45000</v>
      </c>
      <c r="J156" s="376"/>
      <c r="K156" s="361">
        <v>45000</v>
      </c>
      <c r="L156" s="111"/>
      <c r="M156" s="49">
        <v>45000</v>
      </c>
      <c r="N156" s="111"/>
      <c r="O156" s="49">
        <v>45000</v>
      </c>
      <c r="P156" s="376"/>
      <c r="Q156" s="361">
        <v>45000</v>
      </c>
    </row>
    <row r="157" spans="1:18" x14ac:dyDescent="0.25">
      <c r="A157" s="207" t="s">
        <v>334</v>
      </c>
      <c r="B157" s="305" t="s">
        <v>306</v>
      </c>
      <c r="C157" s="255">
        <v>5154</v>
      </c>
      <c r="D157" s="111"/>
      <c r="E157" s="86">
        <v>90000</v>
      </c>
      <c r="F157" s="376"/>
      <c r="G157" s="361">
        <v>90000</v>
      </c>
      <c r="H157" s="111"/>
      <c r="I157" s="49">
        <v>90000</v>
      </c>
      <c r="J157" s="376"/>
      <c r="K157" s="361">
        <v>90000</v>
      </c>
      <c r="L157" s="111"/>
      <c r="M157" s="49">
        <v>90000</v>
      </c>
      <c r="N157" s="111"/>
      <c r="O157" s="49">
        <v>90000</v>
      </c>
      <c r="P157" s="376"/>
      <c r="Q157" s="446">
        <v>110000</v>
      </c>
      <c r="R157" s="329">
        <v>20000</v>
      </c>
    </row>
    <row r="158" spans="1:18" x14ac:dyDescent="0.25">
      <c r="A158" s="207" t="s">
        <v>335</v>
      </c>
      <c r="B158" s="305" t="s">
        <v>273</v>
      </c>
      <c r="C158" s="255">
        <v>5155</v>
      </c>
      <c r="D158" s="111"/>
      <c r="E158" s="86">
        <v>400000</v>
      </c>
      <c r="F158" s="376"/>
      <c r="G158" s="361">
        <v>340000</v>
      </c>
      <c r="H158" s="111"/>
      <c r="I158" s="49">
        <v>340000</v>
      </c>
      <c r="J158" s="376"/>
      <c r="K158" s="361">
        <v>430000</v>
      </c>
      <c r="L158" s="111"/>
      <c r="M158" s="49">
        <v>430000</v>
      </c>
      <c r="N158" s="111"/>
      <c r="O158" s="49">
        <v>430000</v>
      </c>
      <c r="P158" s="376"/>
      <c r="Q158" s="446">
        <v>530000</v>
      </c>
      <c r="R158" s="329">
        <v>100000</v>
      </c>
    </row>
    <row r="159" spans="1:18" x14ac:dyDescent="0.25">
      <c r="A159" s="207" t="s">
        <v>336</v>
      </c>
      <c r="B159" s="305" t="s">
        <v>48</v>
      </c>
      <c r="C159" s="255">
        <v>5156</v>
      </c>
      <c r="D159" s="111"/>
      <c r="E159" s="86">
        <v>35000</v>
      </c>
      <c r="F159" s="376"/>
      <c r="G159" s="361">
        <v>35000</v>
      </c>
      <c r="H159" s="111"/>
      <c r="I159" s="49">
        <v>35000</v>
      </c>
      <c r="J159" s="376"/>
      <c r="K159" s="361">
        <v>35000</v>
      </c>
      <c r="L159" s="111"/>
      <c r="M159" s="49">
        <v>35000</v>
      </c>
      <c r="N159" s="111"/>
      <c r="O159" s="49">
        <v>35000</v>
      </c>
      <c r="P159" s="376"/>
      <c r="Q159" s="361">
        <v>35000</v>
      </c>
    </row>
    <row r="160" spans="1:18" x14ac:dyDescent="0.25">
      <c r="A160" s="207" t="s">
        <v>337</v>
      </c>
      <c r="B160" s="305" t="s">
        <v>309</v>
      </c>
      <c r="C160" s="255" t="s">
        <v>79</v>
      </c>
      <c r="D160" s="111"/>
      <c r="E160" s="86">
        <v>60000</v>
      </c>
      <c r="F160" s="376"/>
      <c r="G160" s="361">
        <v>66000</v>
      </c>
      <c r="H160" s="111"/>
      <c r="I160" s="49">
        <v>66000</v>
      </c>
      <c r="J160" s="376"/>
      <c r="K160" s="361">
        <v>66000</v>
      </c>
      <c r="L160" s="111"/>
      <c r="M160" s="49">
        <v>66000</v>
      </c>
      <c r="N160" s="111"/>
      <c r="O160" s="49">
        <v>66000</v>
      </c>
      <c r="P160" s="376"/>
      <c r="Q160" s="446">
        <v>74000</v>
      </c>
      <c r="R160" s="329">
        <v>8000</v>
      </c>
    </row>
    <row r="161" spans="1:18" x14ac:dyDescent="0.25">
      <c r="A161" s="207" t="s">
        <v>338</v>
      </c>
      <c r="B161" s="305" t="s">
        <v>54</v>
      </c>
      <c r="C161" s="255">
        <v>5166</v>
      </c>
      <c r="D161" s="111"/>
      <c r="E161" s="86">
        <v>30000</v>
      </c>
      <c r="F161" s="376"/>
      <c r="G161" s="361">
        <v>30000</v>
      </c>
      <c r="H161" s="111"/>
      <c r="I161" s="49">
        <v>30000</v>
      </c>
      <c r="J161" s="376"/>
      <c r="K161" s="361">
        <v>30000</v>
      </c>
      <c r="L161" s="111"/>
      <c r="M161" s="49">
        <v>30000</v>
      </c>
      <c r="N161" s="111"/>
      <c r="O161" s="49">
        <v>30000</v>
      </c>
      <c r="P161" s="376"/>
      <c r="Q161" s="446">
        <v>50000</v>
      </c>
      <c r="R161" s="329">
        <v>20000</v>
      </c>
    </row>
    <row r="162" spans="1:18" x14ac:dyDescent="0.25">
      <c r="A162" s="207" t="s">
        <v>339</v>
      </c>
      <c r="B162" s="305" t="s">
        <v>307</v>
      </c>
      <c r="C162" s="255" t="s">
        <v>55</v>
      </c>
      <c r="D162" s="111"/>
      <c r="E162" s="86">
        <v>350000</v>
      </c>
      <c r="F162" s="376"/>
      <c r="G162" s="361">
        <v>344000</v>
      </c>
      <c r="H162" s="111"/>
      <c r="I162" s="49">
        <v>344000</v>
      </c>
      <c r="J162" s="376"/>
      <c r="K162" s="361">
        <v>254000</v>
      </c>
      <c r="L162" s="111"/>
      <c r="M162" s="49">
        <v>254000</v>
      </c>
      <c r="N162" s="111"/>
      <c r="O162" s="49">
        <v>254000</v>
      </c>
      <c r="P162" s="376"/>
      <c r="Q162" s="446">
        <v>284000</v>
      </c>
      <c r="R162" s="329">
        <v>30000</v>
      </c>
    </row>
    <row r="163" spans="1:18" x14ac:dyDescent="0.25">
      <c r="A163" s="207" t="s">
        <v>340</v>
      </c>
      <c r="B163" s="305" t="s">
        <v>56</v>
      </c>
      <c r="C163" s="255">
        <v>5173</v>
      </c>
      <c r="D163" s="111"/>
      <c r="E163" s="86">
        <v>500</v>
      </c>
      <c r="F163" s="376"/>
      <c r="G163" s="361">
        <v>500</v>
      </c>
      <c r="H163" s="111"/>
      <c r="I163" s="49">
        <v>500</v>
      </c>
      <c r="J163" s="376"/>
      <c r="K163" s="361">
        <v>500</v>
      </c>
      <c r="L163" s="111"/>
      <c r="M163" s="49">
        <v>500</v>
      </c>
      <c r="N163" s="111"/>
      <c r="O163" s="49">
        <v>500</v>
      </c>
      <c r="P163" s="376"/>
      <c r="Q163" s="361">
        <v>500</v>
      </c>
    </row>
    <row r="164" spans="1:18" x14ac:dyDescent="0.25">
      <c r="A164" s="207" t="s">
        <v>341</v>
      </c>
      <c r="B164" s="305" t="s">
        <v>57</v>
      </c>
      <c r="C164" s="255">
        <v>5175</v>
      </c>
      <c r="D164" s="111"/>
      <c r="E164" s="86">
        <v>3000</v>
      </c>
      <c r="F164" s="376"/>
      <c r="G164" s="361">
        <v>3000</v>
      </c>
      <c r="H164" s="111"/>
      <c r="I164" s="49">
        <v>3000</v>
      </c>
      <c r="J164" s="376"/>
      <c r="K164" s="361">
        <v>3000</v>
      </c>
      <c r="L164" s="111"/>
      <c r="M164" s="49">
        <v>3000</v>
      </c>
      <c r="N164" s="111"/>
      <c r="O164" s="49">
        <v>3000</v>
      </c>
      <c r="P164" s="376"/>
      <c r="Q164" s="361">
        <v>3000</v>
      </c>
    </row>
    <row r="165" spans="1:18" x14ac:dyDescent="0.25">
      <c r="A165" s="207" t="s">
        <v>342</v>
      </c>
      <c r="B165" s="305" t="s">
        <v>58</v>
      </c>
      <c r="C165" s="255">
        <v>5182</v>
      </c>
      <c r="D165" s="111"/>
      <c r="E165" s="86">
        <v>0</v>
      </c>
      <c r="F165" s="376"/>
      <c r="G165" s="361">
        <v>0</v>
      </c>
      <c r="H165" s="111"/>
      <c r="I165" s="49">
        <v>0</v>
      </c>
      <c r="J165" s="376"/>
      <c r="K165" s="361">
        <v>0</v>
      </c>
      <c r="L165" s="111"/>
      <c r="M165" s="49">
        <v>0</v>
      </c>
      <c r="N165" s="111"/>
      <c r="O165" s="49">
        <v>0</v>
      </c>
      <c r="P165" s="376"/>
      <c r="Q165" s="361">
        <v>0</v>
      </c>
    </row>
    <row r="166" spans="1:18" x14ac:dyDescent="0.25">
      <c r="A166" s="207" t="s">
        <v>343</v>
      </c>
      <c r="B166" s="305" t="s">
        <v>59</v>
      </c>
      <c r="C166" s="255">
        <v>5221</v>
      </c>
      <c r="D166" s="111"/>
      <c r="E166" s="86">
        <v>100000</v>
      </c>
      <c r="F166" s="376"/>
      <c r="G166" s="361">
        <v>100000</v>
      </c>
      <c r="H166" s="111"/>
      <c r="I166" s="49">
        <v>100000</v>
      </c>
      <c r="J166" s="376"/>
      <c r="K166" s="361">
        <v>100000</v>
      </c>
      <c r="L166" s="111"/>
      <c r="M166" s="49">
        <v>100000</v>
      </c>
      <c r="N166" s="111"/>
      <c r="O166" s="49">
        <v>100000</v>
      </c>
      <c r="P166" s="376"/>
      <c r="Q166" s="361">
        <v>100000</v>
      </c>
    </row>
    <row r="167" spans="1:18" x14ac:dyDescent="0.25">
      <c r="A167" s="207" t="s">
        <v>344</v>
      </c>
      <c r="B167" s="305" t="s">
        <v>470</v>
      </c>
      <c r="C167" s="255" t="s">
        <v>469</v>
      </c>
      <c r="D167" s="111"/>
      <c r="E167" s="86">
        <v>50000</v>
      </c>
      <c r="F167" s="376"/>
      <c r="G167" s="361">
        <v>80000</v>
      </c>
      <c r="H167" s="111"/>
      <c r="I167" s="49">
        <v>80000</v>
      </c>
      <c r="J167" s="376"/>
      <c r="K167" s="361">
        <v>80000</v>
      </c>
      <c r="L167" s="111"/>
      <c r="M167" s="49">
        <v>80000</v>
      </c>
      <c r="N167" s="111"/>
      <c r="O167" s="49">
        <v>80000</v>
      </c>
      <c r="P167" s="376"/>
      <c r="Q167" s="361">
        <v>80000</v>
      </c>
    </row>
    <row r="168" spans="1:18" x14ac:dyDescent="0.25">
      <c r="A168" s="207" t="s">
        <v>345</v>
      </c>
      <c r="B168" s="305" t="s">
        <v>61</v>
      </c>
      <c r="C168" s="255">
        <v>5321</v>
      </c>
      <c r="D168" s="111"/>
      <c r="E168" s="86">
        <v>5000</v>
      </c>
      <c r="F168" s="376"/>
      <c r="G168" s="361">
        <v>5000</v>
      </c>
      <c r="H168" s="111"/>
      <c r="I168" s="49">
        <v>5000</v>
      </c>
      <c r="J168" s="376"/>
      <c r="K168" s="361">
        <v>5000</v>
      </c>
      <c r="L168" s="111"/>
      <c r="M168" s="49">
        <v>5000</v>
      </c>
      <c r="N168" s="111"/>
      <c r="O168" s="49">
        <v>5000</v>
      </c>
      <c r="P168" s="376"/>
      <c r="Q168" s="361">
        <v>5000</v>
      </c>
    </row>
    <row r="169" spans="1:18" x14ac:dyDescent="0.25">
      <c r="A169" s="207" t="s">
        <v>346</v>
      </c>
      <c r="B169" s="305" t="s">
        <v>62</v>
      </c>
      <c r="C169" s="255">
        <v>5329</v>
      </c>
      <c r="D169" s="111"/>
      <c r="E169" s="86">
        <v>60000</v>
      </c>
      <c r="F169" s="376"/>
      <c r="G169" s="361">
        <v>60000</v>
      </c>
      <c r="H169" s="111"/>
      <c r="I169" s="49">
        <v>60000</v>
      </c>
      <c r="J169" s="376"/>
      <c r="K169" s="361">
        <v>60000</v>
      </c>
      <c r="L169" s="111"/>
      <c r="M169" s="49">
        <v>60000</v>
      </c>
      <c r="N169" s="111"/>
      <c r="O169" s="49">
        <v>60000</v>
      </c>
      <c r="P169" s="376"/>
      <c r="Q169" s="361">
        <v>60000</v>
      </c>
    </row>
    <row r="170" spans="1:18" x14ac:dyDescent="0.25">
      <c r="A170" s="207" t="s">
        <v>347</v>
      </c>
      <c r="B170" s="305" t="s">
        <v>323</v>
      </c>
      <c r="C170" s="255">
        <v>5339</v>
      </c>
      <c r="D170" s="317"/>
      <c r="E170" s="86">
        <v>10200</v>
      </c>
      <c r="F170" s="412"/>
      <c r="G170" s="361">
        <v>10200</v>
      </c>
      <c r="H170" s="317"/>
      <c r="I170" s="49">
        <v>10200</v>
      </c>
      <c r="J170" s="412"/>
      <c r="K170" s="361">
        <v>10200</v>
      </c>
      <c r="L170" s="317"/>
      <c r="M170" s="49">
        <v>10200</v>
      </c>
      <c r="N170" s="317"/>
      <c r="O170" s="49">
        <v>10200</v>
      </c>
      <c r="P170" s="412"/>
      <c r="Q170" s="361">
        <v>10200</v>
      </c>
    </row>
    <row r="171" spans="1:18" x14ac:dyDescent="0.25">
      <c r="A171" s="207" t="s">
        <v>348</v>
      </c>
      <c r="B171" s="318" t="s">
        <v>63</v>
      </c>
      <c r="C171" s="283">
        <v>5363.5365000000002</v>
      </c>
      <c r="D171" s="291"/>
      <c r="E171" s="86">
        <v>2000</v>
      </c>
      <c r="F171" s="394"/>
      <c r="G171" s="361">
        <v>2000</v>
      </c>
      <c r="H171" s="291"/>
      <c r="I171" s="49">
        <v>2000</v>
      </c>
      <c r="J171" s="394"/>
      <c r="K171" s="361">
        <v>2000</v>
      </c>
      <c r="L171" s="291"/>
      <c r="M171" s="49">
        <v>2000</v>
      </c>
      <c r="N171" s="291"/>
      <c r="O171" s="49">
        <v>2000</v>
      </c>
      <c r="P171" s="394"/>
      <c r="Q171" s="361">
        <v>2000</v>
      </c>
    </row>
    <row r="172" spans="1:18" x14ac:dyDescent="0.25">
      <c r="A172" s="207" t="s">
        <v>349</v>
      </c>
      <c r="B172" s="305" t="s">
        <v>64</v>
      </c>
      <c r="C172" s="255">
        <v>5660</v>
      </c>
      <c r="D172" s="317"/>
      <c r="E172" s="86">
        <v>20000</v>
      </c>
      <c r="F172" s="412"/>
      <c r="G172" s="361">
        <v>20000</v>
      </c>
      <c r="H172" s="317"/>
      <c r="I172" s="49">
        <v>20000</v>
      </c>
      <c r="J172" s="412"/>
      <c r="K172" s="361">
        <v>20000</v>
      </c>
      <c r="L172" s="317"/>
      <c r="M172" s="49">
        <v>20000</v>
      </c>
      <c r="N172" s="317"/>
      <c r="O172" s="49">
        <v>20000</v>
      </c>
      <c r="P172" s="412"/>
      <c r="Q172" s="361">
        <v>20000</v>
      </c>
    </row>
    <row r="173" spans="1:18" x14ac:dyDescent="0.25">
      <c r="A173" s="207" t="s">
        <v>350</v>
      </c>
      <c r="B173" s="305" t="s">
        <v>443</v>
      </c>
      <c r="C173" s="255">
        <v>6122</v>
      </c>
      <c r="D173" s="317"/>
      <c r="E173" s="86">
        <v>0</v>
      </c>
      <c r="F173" s="412"/>
      <c r="G173" s="361">
        <v>0</v>
      </c>
      <c r="H173" s="317"/>
      <c r="I173" s="49">
        <v>0</v>
      </c>
      <c r="J173" s="412"/>
      <c r="K173" s="361">
        <v>0</v>
      </c>
      <c r="L173" s="317"/>
      <c r="M173" s="49">
        <v>0</v>
      </c>
      <c r="N173" s="317"/>
      <c r="O173" s="49">
        <v>0</v>
      </c>
      <c r="P173" s="412"/>
      <c r="Q173" s="361">
        <v>0</v>
      </c>
    </row>
    <row r="174" spans="1:18" ht="15.75" thickBot="1" x14ac:dyDescent="0.3">
      <c r="A174" s="207" t="s">
        <v>351</v>
      </c>
      <c r="B174" s="318" t="s">
        <v>444</v>
      </c>
      <c r="C174" s="283">
        <v>6125</v>
      </c>
      <c r="D174" s="291"/>
      <c r="E174" s="86">
        <v>0</v>
      </c>
      <c r="F174" s="394"/>
      <c r="G174" s="361">
        <v>0</v>
      </c>
      <c r="H174" s="291"/>
      <c r="I174" s="49">
        <v>0</v>
      </c>
      <c r="J174" s="394"/>
      <c r="K174" s="361">
        <v>0</v>
      </c>
      <c r="L174" s="291"/>
      <c r="M174" s="49">
        <v>0</v>
      </c>
      <c r="N174" s="291"/>
      <c r="O174" s="49">
        <v>0</v>
      </c>
      <c r="P174" s="394"/>
      <c r="Q174" s="361">
        <v>0</v>
      </c>
    </row>
    <row r="175" spans="1:18" ht="16.5" thickTop="1" thickBot="1" x14ac:dyDescent="0.3">
      <c r="A175" s="207" t="s">
        <v>352</v>
      </c>
      <c r="B175" s="246" t="s">
        <v>105</v>
      </c>
      <c r="C175" s="247"/>
      <c r="D175" s="218">
        <f>SUM(D150:D172)</f>
        <v>15000</v>
      </c>
      <c r="E175" s="219">
        <f>SUM(E150:E174)</f>
        <v>2135700</v>
      </c>
      <c r="F175" s="385">
        <f>SUM(F150:F172)</f>
        <v>19570</v>
      </c>
      <c r="G175" s="386">
        <f>SUM(G150:G174)</f>
        <v>2135700</v>
      </c>
      <c r="H175" s="218">
        <f>SUM(H150:H172)</f>
        <v>21570</v>
      </c>
      <c r="I175" s="242">
        <f>SUM(I150:I174)</f>
        <v>2135700</v>
      </c>
      <c r="J175" s="385">
        <f>SUM(J150:J172)</f>
        <v>21570</v>
      </c>
      <c r="K175" s="386">
        <f>SUM(K150:K174)</f>
        <v>2135700</v>
      </c>
      <c r="L175" s="218">
        <f>SUM(L150:L172)</f>
        <v>21570</v>
      </c>
      <c r="M175" s="242">
        <f>SUM(M150:M174)</f>
        <v>2135700</v>
      </c>
      <c r="N175" s="218">
        <f>SUM(N150:N172)</f>
        <v>21570</v>
      </c>
      <c r="O175" s="242">
        <f>SUM(O150:O174)</f>
        <v>2135700</v>
      </c>
      <c r="P175" s="385">
        <f>SUM(P150:P172)</f>
        <v>21570</v>
      </c>
      <c r="Q175" s="386">
        <f>SUM(Q150:Q174)</f>
        <v>2333700</v>
      </c>
    </row>
    <row r="176" spans="1:18" ht="16.5" thickTop="1" thickBot="1" x14ac:dyDescent="0.3">
      <c r="A176" s="207" t="s">
        <v>353</v>
      </c>
      <c r="B176" s="308" t="s">
        <v>467</v>
      </c>
      <c r="C176" s="302">
        <v>5499</v>
      </c>
      <c r="D176" s="273">
        <v>0</v>
      </c>
      <c r="E176" s="108">
        <v>0</v>
      </c>
      <c r="F176" s="362">
        <v>0</v>
      </c>
      <c r="G176" s="407">
        <v>10000</v>
      </c>
      <c r="H176" s="273">
        <v>0</v>
      </c>
      <c r="I176" s="432">
        <v>10000</v>
      </c>
      <c r="J176" s="362">
        <v>0</v>
      </c>
      <c r="K176" s="407">
        <v>10000</v>
      </c>
      <c r="L176" s="273">
        <v>0</v>
      </c>
      <c r="M176" s="432">
        <v>10000</v>
      </c>
      <c r="N176" s="273">
        <v>0</v>
      </c>
      <c r="O176" s="432">
        <v>10000</v>
      </c>
      <c r="P176" s="362">
        <v>0</v>
      </c>
      <c r="Q176" s="407">
        <v>10000</v>
      </c>
    </row>
    <row r="177" spans="1:17" ht="16.5" thickTop="1" thickBot="1" x14ac:dyDescent="0.3">
      <c r="A177" s="207" t="s">
        <v>354</v>
      </c>
      <c r="B177" s="246" t="s">
        <v>466</v>
      </c>
      <c r="C177" s="247"/>
      <c r="D177" s="218">
        <f t="shared" ref="D177:E177" si="62">SUM(D176)</f>
        <v>0</v>
      </c>
      <c r="E177" s="219">
        <f t="shared" si="62"/>
        <v>0</v>
      </c>
      <c r="F177" s="385">
        <f t="shared" ref="F177:Q177" si="63">SUM(F176)</f>
        <v>0</v>
      </c>
      <c r="G177" s="386">
        <f t="shared" si="63"/>
        <v>10000</v>
      </c>
      <c r="H177" s="218">
        <f t="shared" si="63"/>
        <v>0</v>
      </c>
      <c r="I177" s="242">
        <f t="shared" si="63"/>
        <v>10000</v>
      </c>
      <c r="J177" s="385">
        <f t="shared" si="63"/>
        <v>0</v>
      </c>
      <c r="K177" s="386">
        <f t="shared" si="63"/>
        <v>10000</v>
      </c>
      <c r="L177" s="218">
        <f t="shared" ref="L177:M177" si="64">SUM(L176)</f>
        <v>0</v>
      </c>
      <c r="M177" s="242">
        <f t="shared" si="64"/>
        <v>10000</v>
      </c>
      <c r="N177" s="218">
        <f t="shared" ref="N177:O177" si="65">SUM(N176)</f>
        <v>0</v>
      </c>
      <c r="O177" s="242">
        <f t="shared" si="65"/>
        <v>10000</v>
      </c>
      <c r="P177" s="385">
        <f t="shared" si="63"/>
        <v>0</v>
      </c>
      <c r="Q177" s="386">
        <f t="shared" si="63"/>
        <v>10000</v>
      </c>
    </row>
    <row r="178" spans="1:17" ht="16.5" thickTop="1" thickBot="1" x14ac:dyDescent="0.3">
      <c r="A178" s="207" t="s">
        <v>355</v>
      </c>
      <c r="B178" s="308" t="s">
        <v>308</v>
      </c>
      <c r="C178" s="302" t="s">
        <v>369</v>
      </c>
      <c r="D178" s="273">
        <v>100</v>
      </c>
      <c r="E178" s="108">
        <v>15000</v>
      </c>
      <c r="F178" s="362">
        <v>500</v>
      </c>
      <c r="G178" s="407">
        <v>15000</v>
      </c>
      <c r="H178" s="273">
        <v>2500</v>
      </c>
      <c r="I178" s="432">
        <v>15000</v>
      </c>
      <c r="J178" s="362">
        <v>2500</v>
      </c>
      <c r="K178" s="407">
        <v>15000</v>
      </c>
      <c r="L178" s="273">
        <v>2500</v>
      </c>
      <c r="M178" s="432">
        <v>15000</v>
      </c>
      <c r="N178" s="273">
        <v>2500</v>
      </c>
      <c r="O178" s="432">
        <v>15000</v>
      </c>
      <c r="P178" s="362">
        <v>2500</v>
      </c>
      <c r="Q178" s="407">
        <v>15000</v>
      </c>
    </row>
    <row r="179" spans="1:17" ht="16.5" thickTop="1" thickBot="1" x14ac:dyDescent="0.3">
      <c r="A179" s="207" t="s">
        <v>356</v>
      </c>
      <c r="B179" s="246" t="s">
        <v>106</v>
      </c>
      <c r="C179" s="247"/>
      <c r="D179" s="218">
        <f t="shared" ref="D179:Q179" si="66">SUM(D178)</f>
        <v>100</v>
      </c>
      <c r="E179" s="219">
        <f t="shared" si="66"/>
        <v>15000</v>
      </c>
      <c r="F179" s="385">
        <f t="shared" si="66"/>
        <v>500</v>
      </c>
      <c r="G179" s="386">
        <f t="shared" si="66"/>
        <v>15000</v>
      </c>
      <c r="H179" s="218">
        <f t="shared" si="66"/>
        <v>2500</v>
      </c>
      <c r="I179" s="242">
        <f t="shared" si="66"/>
        <v>15000</v>
      </c>
      <c r="J179" s="385">
        <f t="shared" si="66"/>
        <v>2500</v>
      </c>
      <c r="K179" s="386">
        <f t="shared" si="66"/>
        <v>15000</v>
      </c>
      <c r="L179" s="218">
        <f t="shared" ref="L179:M179" si="67">SUM(L178)</f>
        <v>2500</v>
      </c>
      <c r="M179" s="242">
        <f t="shared" si="67"/>
        <v>15000</v>
      </c>
      <c r="N179" s="218">
        <f t="shared" ref="N179:O179" si="68">SUM(N178)</f>
        <v>2500</v>
      </c>
      <c r="O179" s="242">
        <f t="shared" si="68"/>
        <v>15000</v>
      </c>
      <c r="P179" s="385">
        <f t="shared" si="66"/>
        <v>2500</v>
      </c>
      <c r="Q179" s="386">
        <f t="shared" si="66"/>
        <v>15000</v>
      </c>
    </row>
    <row r="180" spans="1:17" ht="16.5" thickTop="1" thickBot="1" x14ac:dyDescent="0.3">
      <c r="A180" s="207" t="s">
        <v>357</v>
      </c>
      <c r="B180" s="308" t="s">
        <v>296</v>
      </c>
      <c r="C180" s="302">
        <v>5163</v>
      </c>
      <c r="D180" s="273"/>
      <c r="E180" s="51">
        <v>58000</v>
      </c>
      <c r="F180" s="362"/>
      <c r="G180" s="360">
        <v>58000</v>
      </c>
      <c r="H180" s="273"/>
      <c r="I180" s="51">
        <v>58000</v>
      </c>
      <c r="J180" s="362"/>
      <c r="K180" s="360">
        <v>58000</v>
      </c>
      <c r="L180" s="273"/>
      <c r="M180" s="51">
        <v>58000</v>
      </c>
      <c r="N180" s="273"/>
      <c r="O180" s="51">
        <v>58000</v>
      </c>
      <c r="P180" s="362"/>
      <c r="Q180" s="360">
        <v>58000</v>
      </c>
    </row>
    <row r="181" spans="1:17" ht="16.5" thickTop="1" thickBot="1" x14ac:dyDescent="0.3">
      <c r="A181" s="207" t="s">
        <v>358</v>
      </c>
      <c r="B181" s="246" t="s">
        <v>107</v>
      </c>
      <c r="C181" s="247"/>
      <c r="D181" s="218">
        <f t="shared" ref="D181:Q181" si="69">SUM(D180)</f>
        <v>0</v>
      </c>
      <c r="E181" s="219">
        <f t="shared" si="69"/>
        <v>58000</v>
      </c>
      <c r="F181" s="385">
        <f t="shared" si="69"/>
        <v>0</v>
      </c>
      <c r="G181" s="386">
        <f t="shared" si="69"/>
        <v>58000</v>
      </c>
      <c r="H181" s="218">
        <f t="shared" si="69"/>
        <v>0</v>
      </c>
      <c r="I181" s="242">
        <f t="shared" si="69"/>
        <v>58000</v>
      </c>
      <c r="J181" s="385">
        <f t="shared" si="69"/>
        <v>0</v>
      </c>
      <c r="K181" s="386">
        <f t="shared" si="69"/>
        <v>58000</v>
      </c>
      <c r="L181" s="218">
        <f t="shared" ref="L181:M181" si="70">SUM(L180)</f>
        <v>0</v>
      </c>
      <c r="M181" s="242">
        <f t="shared" si="70"/>
        <v>58000</v>
      </c>
      <c r="N181" s="218">
        <f t="shared" ref="N181:O181" si="71">SUM(N180)</f>
        <v>0</v>
      </c>
      <c r="O181" s="242">
        <f t="shared" si="71"/>
        <v>58000</v>
      </c>
      <c r="P181" s="385">
        <f t="shared" si="69"/>
        <v>0</v>
      </c>
      <c r="Q181" s="386">
        <f t="shared" si="69"/>
        <v>58000</v>
      </c>
    </row>
    <row r="182" spans="1:17" ht="16.5" thickTop="1" thickBot="1" x14ac:dyDescent="0.3">
      <c r="A182" s="207" t="s">
        <v>359</v>
      </c>
      <c r="B182" s="174" t="s">
        <v>432</v>
      </c>
      <c r="C182" s="29">
        <v>2226</v>
      </c>
      <c r="D182" s="273"/>
      <c r="E182" s="51">
        <v>0</v>
      </c>
      <c r="F182" s="362"/>
      <c r="G182" s="360">
        <v>0</v>
      </c>
      <c r="H182" s="273"/>
      <c r="I182" s="51">
        <v>0</v>
      </c>
      <c r="J182" s="362"/>
      <c r="K182" s="360">
        <v>0</v>
      </c>
      <c r="L182" s="273"/>
      <c r="M182" s="51">
        <v>0</v>
      </c>
      <c r="N182" s="273"/>
      <c r="O182" s="51">
        <v>0</v>
      </c>
      <c r="P182" s="362"/>
      <c r="Q182" s="360">
        <v>0</v>
      </c>
    </row>
    <row r="183" spans="1:17" ht="16.5" thickTop="1" thickBot="1" x14ac:dyDescent="0.3">
      <c r="A183" s="207" t="s">
        <v>360</v>
      </c>
      <c r="B183" s="216" t="s">
        <v>424</v>
      </c>
      <c r="C183" s="322"/>
      <c r="D183" s="218">
        <f t="shared" ref="D183:Q183" si="72">SUM(D182)</f>
        <v>0</v>
      </c>
      <c r="E183" s="219">
        <f t="shared" si="72"/>
        <v>0</v>
      </c>
      <c r="F183" s="385">
        <f t="shared" si="72"/>
        <v>0</v>
      </c>
      <c r="G183" s="386">
        <f t="shared" si="72"/>
        <v>0</v>
      </c>
      <c r="H183" s="218">
        <f t="shared" si="72"/>
        <v>0</v>
      </c>
      <c r="I183" s="242">
        <f t="shared" si="72"/>
        <v>0</v>
      </c>
      <c r="J183" s="385">
        <f t="shared" si="72"/>
        <v>0</v>
      </c>
      <c r="K183" s="386">
        <f t="shared" si="72"/>
        <v>0</v>
      </c>
      <c r="L183" s="218">
        <f t="shared" ref="L183:M183" si="73">SUM(L182)</f>
        <v>0</v>
      </c>
      <c r="M183" s="242">
        <f t="shared" si="73"/>
        <v>0</v>
      </c>
      <c r="N183" s="218">
        <f t="shared" ref="N183:O183" si="74">SUM(N182)</f>
        <v>0</v>
      </c>
      <c r="O183" s="242">
        <f t="shared" si="74"/>
        <v>0</v>
      </c>
      <c r="P183" s="385">
        <f t="shared" si="72"/>
        <v>0</v>
      </c>
      <c r="Q183" s="386">
        <f t="shared" si="72"/>
        <v>0</v>
      </c>
    </row>
    <row r="184" spans="1:17" ht="16.5" thickTop="1" thickBot="1" x14ac:dyDescent="0.3">
      <c r="A184" s="207" t="s">
        <v>361</v>
      </c>
      <c r="B184" s="210" t="s">
        <v>65</v>
      </c>
      <c r="C184" s="176"/>
      <c r="D184" s="177">
        <f>SUM(D39+D42+D47+D51+D54+D58+D65+D70+D77+D82+D85+D89+D91+D34+D18+D16+D95+D103+D106+D111+D116+D60+D120+D122+D124+D131+D135+D143+D146+D175+D179+D126++D181+D36+D118+D133+D149+D183)</f>
        <v>22259600</v>
      </c>
      <c r="E184" s="178">
        <f>SUM(E39+E42+E47+E51+E54+E58+E65+E70+E77+E82+E85+E89+E91+E34+E18+E16+E95+E103+E106+E111+E116+E60+E120+E122+E124+E131+E135+E143+E146+E175+E179+E181+E133+E36+E118+E149+E126+E183)</f>
        <v>11366000</v>
      </c>
      <c r="F184" s="413">
        <f>SUM(F39+F42+F47+F51+F54+F58+F65+F70+F77+F82+F85+F89+F91+F34+F18+F16+F95+F103+F106+F111+F116+F60+F120+F122+F124+F131+F135+F143+F146+F175+F179+F126++F181+F36+F118+F133+F149+F183)</f>
        <v>25330423.100000001</v>
      </c>
      <c r="G184" s="414">
        <f>SUM(G39+G42+G47+G51+G54+G58+G65+G70+G77+G82+G85+G89+G91+G34+G18+G16+G95+G103+G106+G111+G116+G60+G120+G122+G124+G131+G135+G143+G146+G175+G179+G181+G133+G36+G118+G149+G126+G183+G177)</f>
        <v>11581000</v>
      </c>
      <c r="H184" s="177">
        <f>SUM(H39+H42+H47+H51+H54+H58+H65+H70+H77+H82+H85+H89+H91+H34+H18+H16+H95+H103+H106+H111+H116+H60+H120+H122+H124+H131+H135+H143+H146+H175+H179+H126++H181+H36+H118+H133+H149+H183)</f>
        <v>26975923.100000001</v>
      </c>
      <c r="I184" s="178">
        <f>SUM(I39+I42+I47+I51+I54+I58+I65+I70+I77+I82+I85+I89+I91+I34+I18+I16+I95+I103+I106+I111+I116+I60+I120+I122+I124+I131+I135+I143+I146+I175+I179+I181+I133+I36+I118+I149+I126+I183+I177)</f>
        <v>11767000</v>
      </c>
      <c r="J184" s="413">
        <f>SUM(J39+J42+J47+J51+J54+J58+J65+J70+J77+J82+J85+J89+J91+J34+J18+J16+J95+J103+J106+J111+J116+J60+J120+J122+J124+J131+J135+J143+J146+J175+J179+J126++J181+J36+J118+J133+J149+J183)</f>
        <v>27015923.100000001</v>
      </c>
      <c r="K184" s="414">
        <f>SUM(K39+K42+K47+K51+K54+K58+K65+K70+K77+K82+K85+K89+K91+K34+K18+K16+K95+K103+K106+K111+K116+K60+K120+K122+K124+K131+K135+K143+K146+K175+K179+K181+K133+K36+K118+K149+K126+K183+K177)</f>
        <v>11807000</v>
      </c>
      <c r="L184" s="177">
        <f>SUM(L39+L42+L47+L51+L54+L58+L65+L70+L77+L82+L85+L89+L91+L34+L18+L16+L95+L103+L106+L111+L116+L60+L120+L122+L124+L131+L135+L143+L146+L175+L179+L126++L181+L36+L118+L133+L149+L183)</f>
        <v>27015923.100000001</v>
      </c>
      <c r="M184" s="178">
        <f>SUM(M39+M42+M47+M51+M54+M58+M65+M70+M77+M82+M85+M89+M91+M34+M18+M16+M95+M103+M106+M111+M116+M60+M120+M122+M124+M131+M135+M143+M146+M175+M179+M181+M133+M36+M118+M149+M126+M183+M177)</f>
        <v>12477500</v>
      </c>
      <c r="N184" s="177">
        <f>SUM(N39+N42+N47+N51+N54+N58+N65+N70+N77+N82+N85+N89+N91+N34+N18+N16+N95+N103+N106+N111+N116+N60+N120+N122+N124+N131+N135+N143+N146+N175+N179+N126++N181+N36+N118+N133+N149+N183)</f>
        <v>27063923.100000001</v>
      </c>
      <c r="O184" s="178">
        <f>SUM(O39+O42+O47+O51+O54+O58+O65+O70+O77+O82+O85+O89+O91+O34+O18+O16+O95+O103+O106+O111+O116+O60+O120+O122+O124+O131+O135+O143+O146+O175+O179+O181+O133+O36+O118+O149+O126+O183+O177)</f>
        <v>12525500</v>
      </c>
      <c r="P184" s="413">
        <f>SUM(P39+P42+P47+P51+P54+P58+P65+P70+P77+P82+P85+P89+P91+P34+P18+P16+P95+P103+P106+P111+P116+P60+P120+P122+P124+P131+P135+P143+P146+P175+P179+P126++P181+P36+P118+P133+P149+P183)</f>
        <v>27080736.310000002</v>
      </c>
      <c r="Q184" s="414">
        <f>SUM(Q39+Q42+Q47+Q51+Q54+Q58+Q65+Q70+Q77+Q82+Q85+Q89+Q91+Q34+Q18+Q16+Q95+Q103+Q106+Q111+Q116+Q60+Q120+Q122+Q124+Q131+Q135+Q143+Q146+Q175+Q179+Q181+Q133+Q36+Q118+Q149+Q126+Q183+Q177)</f>
        <v>13023500</v>
      </c>
    </row>
    <row r="185" spans="1:17" ht="16.5" thickTop="1" thickBot="1" x14ac:dyDescent="0.3">
      <c r="A185" s="207" t="s">
        <v>362</v>
      </c>
      <c r="B185" s="211" t="s">
        <v>66</v>
      </c>
      <c r="C185" s="180">
        <v>8115</v>
      </c>
      <c r="D185" s="181">
        <f>SUM(D184-E184)</f>
        <v>10893600</v>
      </c>
      <c r="E185" s="182"/>
      <c r="F185" s="415">
        <f>SUM(F184-G184)</f>
        <v>13749423.100000001</v>
      </c>
      <c r="G185" s="416"/>
      <c r="H185" s="181">
        <f>SUM(H184-I184)</f>
        <v>15208923.100000001</v>
      </c>
      <c r="I185" s="182"/>
      <c r="J185" s="415">
        <f>SUM(J184-K184)</f>
        <v>15208923.100000001</v>
      </c>
      <c r="K185" s="416"/>
      <c r="L185" s="181">
        <f>SUM(L184-M184)</f>
        <v>14538423.100000001</v>
      </c>
      <c r="M185" s="182"/>
      <c r="N185" s="181">
        <f>SUM(N184-O184)</f>
        <v>14538423.100000001</v>
      </c>
      <c r="O185" s="182"/>
      <c r="P185" s="415">
        <f>SUM(P184-Q184)</f>
        <v>14057236.310000002</v>
      </c>
      <c r="Q185" s="416"/>
    </row>
    <row r="186" spans="1:17" ht="16.5" thickTop="1" thickBot="1" x14ac:dyDescent="0.3">
      <c r="A186" s="207" t="s">
        <v>363</v>
      </c>
      <c r="B186" s="212" t="s">
        <v>65</v>
      </c>
      <c r="C186" s="208"/>
      <c r="D186" s="177">
        <f>SUM(D184-D185)</f>
        <v>11366000</v>
      </c>
      <c r="E186" s="205">
        <f>SUM(E184:E185)</f>
        <v>11366000</v>
      </c>
      <c r="F186" s="413">
        <f>SUM(F184-F185)</f>
        <v>11581000</v>
      </c>
      <c r="G186" s="417">
        <f>SUM(G184:G185)</f>
        <v>11581000</v>
      </c>
      <c r="H186" s="177">
        <f>SUM(H184-H185)</f>
        <v>11767000</v>
      </c>
      <c r="I186" s="205">
        <f>SUM(I184:I185)</f>
        <v>11767000</v>
      </c>
      <c r="J186" s="413">
        <f>SUM(J184-J185)</f>
        <v>11807000</v>
      </c>
      <c r="K186" s="417">
        <f>SUM(K184:K185)</f>
        <v>11807000</v>
      </c>
      <c r="L186" s="177">
        <f>SUM(L184-L185)</f>
        <v>12477500</v>
      </c>
      <c r="M186" s="205">
        <f>SUM(M184:M185)</f>
        <v>12477500</v>
      </c>
      <c r="N186" s="177">
        <f>SUM(N184-N185)</f>
        <v>12525500</v>
      </c>
      <c r="O186" s="205">
        <f>SUM(O184:O185)</f>
        <v>12525500</v>
      </c>
      <c r="P186" s="413">
        <f>SUM(P184-P185)</f>
        <v>13023500</v>
      </c>
      <c r="Q186" s="417">
        <f>SUM(Q184:Q185)</f>
        <v>13023500</v>
      </c>
    </row>
    <row r="187" spans="1:17" x14ac:dyDescent="0.25">
      <c r="A187" s="207" t="s">
        <v>364</v>
      </c>
      <c r="B187" s="213" t="s">
        <v>67</v>
      </c>
      <c r="C187" s="209"/>
      <c r="D187" s="467">
        <v>44648</v>
      </c>
      <c r="E187" s="468"/>
      <c r="F187" s="485"/>
      <c r="G187" s="486"/>
      <c r="H187" s="467"/>
      <c r="I187" s="468"/>
      <c r="J187" s="485"/>
      <c r="K187" s="486"/>
      <c r="L187" s="467"/>
      <c r="M187" s="468"/>
      <c r="N187" s="467"/>
      <c r="O187" s="468"/>
      <c r="P187" s="485"/>
      <c r="Q187" s="486"/>
    </row>
    <row r="188" spans="1:17" x14ac:dyDescent="0.25">
      <c r="A188" s="207" t="s">
        <v>365</v>
      </c>
      <c r="B188" s="214" t="s">
        <v>68</v>
      </c>
      <c r="C188" s="192"/>
      <c r="D188" s="463">
        <v>44630</v>
      </c>
      <c r="E188" s="464"/>
      <c r="F188" s="487"/>
      <c r="G188" s="488"/>
      <c r="H188" s="463"/>
      <c r="I188" s="464"/>
      <c r="J188" s="487"/>
      <c r="K188" s="488"/>
      <c r="L188" s="463"/>
      <c r="M188" s="464"/>
      <c r="N188" s="463"/>
      <c r="O188" s="464"/>
      <c r="P188" s="487"/>
      <c r="Q188" s="488"/>
    </row>
    <row r="189" spans="1:17" x14ac:dyDescent="0.25">
      <c r="A189" s="207" t="s">
        <v>409</v>
      </c>
      <c r="B189" s="214" t="s">
        <v>69</v>
      </c>
      <c r="C189" s="192"/>
      <c r="D189" s="463">
        <v>44646</v>
      </c>
      <c r="E189" s="464"/>
      <c r="F189" s="487"/>
      <c r="G189" s="488"/>
      <c r="H189" s="463"/>
      <c r="I189" s="464"/>
      <c r="J189" s="487"/>
      <c r="K189" s="488"/>
      <c r="L189" s="463"/>
      <c r="M189" s="464"/>
      <c r="N189" s="463"/>
      <c r="O189" s="464"/>
      <c r="P189" s="487"/>
      <c r="Q189" s="488"/>
    </row>
    <row r="190" spans="1:17" ht="15.75" thickBot="1" x14ac:dyDescent="0.3">
      <c r="A190" s="207" t="s">
        <v>423</v>
      </c>
      <c r="B190" s="215" t="s">
        <v>70</v>
      </c>
      <c r="C190" s="196"/>
      <c r="D190" s="465">
        <v>44648</v>
      </c>
      <c r="E190" s="466"/>
      <c r="F190" s="489"/>
      <c r="G190" s="490"/>
      <c r="H190" s="465"/>
      <c r="I190" s="466"/>
      <c r="J190" s="489"/>
      <c r="K190" s="490"/>
      <c r="L190" s="465"/>
      <c r="M190" s="466"/>
      <c r="N190" s="465"/>
      <c r="O190" s="466"/>
      <c r="P190" s="489"/>
      <c r="Q190" s="490"/>
    </row>
    <row r="191" spans="1:17" ht="18.75" thickTop="1" x14ac:dyDescent="0.25">
      <c r="A191" s="31"/>
      <c r="B191" s="38"/>
      <c r="C191" s="39"/>
    </row>
    <row r="192" spans="1:17" ht="15.75" x14ac:dyDescent="0.25">
      <c r="A192" s="31"/>
      <c r="B192" s="40"/>
      <c r="C192" s="2"/>
      <c r="D192" s="2"/>
      <c r="F192" s="419"/>
      <c r="H192" s="434"/>
      <c r="J192" s="419"/>
      <c r="L192" s="434"/>
      <c r="N192" s="434"/>
      <c r="P192" s="419"/>
    </row>
    <row r="193" spans="1:16" ht="15.75" x14ac:dyDescent="0.25">
      <c r="A193" s="31"/>
      <c r="B193" s="40"/>
      <c r="C193" s="2"/>
      <c r="D193" s="2"/>
      <c r="F193" s="419"/>
      <c r="H193" s="434"/>
      <c r="J193" s="419"/>
      <c r="L193" s="434"/>
      <c r="N193" s="434"/>
      <c r="P193" s="419"/>
    </row>
    <row r="194" spans="1:16" ht="15.75" x14ac:dyDescent="0.25">
      <c r="A194" s="31"/>
      <c r="B194" s="40"/>
      <c r="C194" s="2"/>
      <c r="D194" s="2"/>
      <c r="F194" s="419"/>
      <c r="H194" s="434"/>
      <c r="J194" s="419"/>
      <c r="L194" s="434"/>
      <c r="N194" s="434"/>
      <c r="P194" s="419"/>
    </row>
    <row r="195" spans="1:16" ht="15.75" x14ac:dyDescent="0.25">
      <c r="A195" s="31"/>
      <c r="B195" s="40"/>
      <c r="C195" s="2"/>
      <c r="D195" s="2"/>
      <c r="F195" s="419"/>
      <c r="H195" s="434"/>
      <c r="J195" s="419"/>
      <c r="L195" s="434"/>
      <c r="N195" s="434"/>
      <c r="P195" s="419"/>
    </row>
    <row r="196" spans="1:16" x14ac:dyDescent="0.25">
      <c r="D196" s="2"/>
      <c r="F196" s="419"/>
      <c r="H196" s="434"/>
      <c r="J196" s="419"/>
      <c r="L196" s="434"/>
      <c r="N196" s="434"/>
      <c r="P196" s="419"/>
    </row>
    <row r="197" spans="1:16" x14ac:dyDescent="0.25">
      <c r="C197" s="2"/>
      <c r="D197" s="2"/>
      <c r="F197" s="419"/>
      <c r="H197" s="434"/>
      <c r="J197" s="419"/>
      <c r="L197" s="434"/>
      <c r="N197" s="434"/>
      <c r="P197" s="419"/>
    </row>
    <row r="198" spans="1:16" x14ac:dyDescent="0.25">
      <c r="C198" s="31"/>
      <c r="D198" s="2"/>
      <c r="F198" s="419"/>
      <c r="H198" s="434"/>
      <c r="J198" s="419"/>
      <c r="L198" s="434"/>
      <c r="N198" s="434"/>
      <c r="P198" s="419"/>
    </row>
    <row r="199" spans="1:16" x14ac:dyDescent="0.25">
      <c r="C199" s="31"/>
      <c r="D199" s="2"/>
      <c r="F199" s="419"/>
      <c r="H199" s="434"/>
      <c r="J199" s="419"/>
      <c r="L199" s="434"/>
      <c r="N199" s="434"/>
      <c r="P199" s="419"/>
    </row>
    <row r="200" spans="1:16" x14ac:dyDescent="0.25">
      <c r="C200" s="31"/>
      <c r="D200" s="2"/>
      <c r="F200" s="419"/>
      <c r="H200" s="434"/>
      <c r="J200" s="419"/>
      <c r="L200" s="434"/>
      <c r="N200" s="434"/>
      <c r="P200" s="419"/>
    </row>
    <row r="201" spans="1:16" x14ac:dyDescent="0.25">
      <c r="C201" s="31"/>
      <c r="D201" s="2"/>
      <c r="F201" s="419"/>
      <c r="H201" s="434"/>
      <c r="J201" s="419"/>
      <c r="L201" s="434"/>
      <c r="N201" s="434"/>
      <c r="P201" s="419"/>
    </row>
    <row r="202" spans="1:16" x14ac:dyDescent="0.25">
      <c r="C202" s="31"/>
      <c r="D202" s="2"/>
      <c r="F202" s="419"/>
      <c r="H202" s="434"/>
      <c r="J202" s="419"/>
      <c r="L202" s="434"/>
      <c r="N202" s="434"/>
      <c r="P202" s="419"/>
    </row>
    <row r="203" spans="1:16" x14ac:dyDescent="0.25">
      <c r="C203" s="31"/>
    </row>
    <row r="204" spans="1:16" x14ac:dyDescent="0.25">
      <c r="C204" s="2"/>
    </row>
    <row r="205" spans="1:16" x14ac:dyDescent="0.25">
      <c r="C205" s="2"/>
    </row>
    <row r="206" spans="1:16" x14ac:dyDescent="0.25">
      <c r="C206" s="2"/>
    </row>
    <row r="207" spans="1:16" x14ac:dyDescent="0.25">
      <c r="C207" s="2"/>
    </row>
    <row r="208" spans="1:16" x14ac:dyDescent="0.25">
      <c r="C208" s="2"/>
    </row>
  </sheetData>
  <mergeCells count="37">
    <mergeCell ref="L1:M2"/>
    <mergeCell ref="L187:M187"/>
    <mergeCell ref="A3:B3"/>
    <mergeCell ref="D187:E187"/>
    <mergeCell ref="F187:G187"/>
    <mergeCell ref="H187:I187"/>
    <mergeCell ref="J187:K187"/>
    <mergeCell ref="A1:C2"/>
    <mergeCell ref="D1:E2"/>
    <mergeCell ref="F1:G2"/>
    <mergeCell ref="H1:I2"/>
    <mergeCell ref="J1:K2"/>
    <mergeCell ref="D189:E189"/>
    <mergeCell ref="F189:G189"/>
    <mergeCell ref="H189:I189"/>
    <mergeCell ref="J189:K189"/>
    <mergeCell ref="P189:Q189"/>
    <mergeCell ref="L189:M189"/>
    <mergeCell ref="D188:E188"/>
    <mergeCell ref="F188:G188"/>
    <mergeCell ref="H188:I188"/>
    <mergeCell ref="J188:K188"/>
    <mergeCell ref="P188:Q188"/>
    <mergeCell ref="L188:M188"/>
    <mergeCell ref="L190:M190"/>
    <mergeCell ref="D190:E190"/>
    <mergeCell ref="F190:G190"/>
    <mergeCell ref="H190:I190"/>
    <mergeCell ref="J190:K190"/>
    <mergeCell ref="P190:Q190"/>
    <mergeCell ref="N1:O2"/>
    <mergeCell ref="N187:O187"/>
    <mergeCell ref="N188:O188"/>
    <mergeCell ref="N189:O189"/>
    <mergeCell ref="N190:O190"/>
    <mergeCell ref="P187:Q187"/>
    <mergeCell ref="P1:Q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Hospodaření 2020-2021</vt:lpstr>
      <vt:lpstr>Návrh rozpočtu 2022</vt:lpstr>
      <vt:lpstr>Schválený rozpočet 2022</vt:lpstr>
      <vt:lpstr>RO č. 1</vt:lpstr>
      <vt:lpstr>RO č. 2</vt:lpstr>
      <vt:lpstr>RO č. 3</vt:lpstr>
      <vt:lpstr>RO č. 4</vt:lpstr>
      <vt:lpstr>RO č. 5</vt:lpstr>
      <vt:lpstr>RO č. 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GabriElla</dc:creator>
  <cp:lastModifiedBy>starosta</cp:lastModifiedBy>
  <cp:lastPrinted>2022-09-13T06:16:01Z</cp:lastPrinted>
  <dcterms:created xsi:type="dcterms:W3CDTF">2018-01-29T17:14:55Z</dcterms:created>
  <dcterms:modified xsi:type="dcterms:W3CDTF">2022-09-13T06:16:29Z</dcterms:modified>
</cp:coreProperties>
</file>